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bookViews>
  <sheets>
    <sheet name="Tabelle 1" sheetId="1" r:id="rId1"/>
  </sheets>
  <definedNames>
    <definedName name="_xlnm._FilterDatabase" localSheetId="0" hidden="1">'Tabelle 1'!$A$11:$AD$56</definedName>
    <definedName name="_xlnm.Print_Titles" localSheetId="0">'Tabelle 1'!$A:$C,'Tabelle 1'!$1:$11</definedName>
  </definedNames>
  <calcPr calcId="152511"/>
</workbook>
</file>

<file path=xl/calcChain.xml><?xml version="1.0" encoding="utf-8"?>
<calcChain xmlns="http://schemas.openxmlformats.org/spreadsheetml/2006/main">
  <c r="N54" i="1" l="1"/>
  <c r="O25" i="1" l="1"/>
  <c r="O22" i="1"/>
  <c r="N53" i="1" l="1"/>
  <c r="N52" i="1"/>
  <c r="N51" i="1" l="1"/>
  <c r="O32" i="1" l="1"/>
  <c r="O31" i="1"/>
  <c r="O30" i="1"/>
  <c r="M16" i="1" l="1"/>
  <c r="L15" i="1" l="1"/>
  <c r="N39" i="1" l="1"/>
  <c r="N33" i="1"/>
  <c r="N22" i="1"/>
  <c r="N26" i="1" l="1"/>
  <c r="N44" i="1" l="1"/>
  <c r="N32" i="1" l="1"/>
  <c r="M17" i="1" l="1"/>
  <c r="M15" i="1" l="1"/>
  <c r="M14" i="1"/>
  <c r="N14" i="1" s="1"/>
  <c r="M13" i="1"/>
  <c r="N13" i="1" s="1"/>
  <c r="M12" i="1"/>
  <c r="N30" i="1" l="1"/>
  <c r="N31" i="1"/>
  <c r="N35" i="1"/>
  <c r="N41" i="1" l="1"/>
  <c r="N40" i="1"/>
  <c r="N45" i="1" l="1"/>
  <c r="N49" i="1"/>
  <c r="N37" i="1" l="1"/>
  <c r="N55" i="1" s="1"/>
  <c r="N38" i="1"/>
  <c r="N18" i="1"/>
  <c r="N25" i="1"/>
  <c r="AA55" i="1" l="1"/>
</calcChain>
</file>

<file path=xl/sharedStrings.xml><?xml version="1.0" encoding="utf-8"?>
<sst xmlns="http://schemas.openxmlformats.org/spreadsheetml/2006/main" count="694" uniqueCount="341">
  <si>
    <t>Die Auswahl der hier genannten Projekte wurde von dem zuständigen Gremium beschlossen.</t>
  </si>
  <si>
    <t>Träger der Maßnahme</t>
  </si>
  <si>
    <t>Ort der Maßnahme</t>
  </si>
  <si>
    <t>Beschreibung der Maßnahme</t>
  </si>
  <si>
    <t>gepl. Beginn der Maßnahme</t>
  </si>
  <si>
    <t>förderfähige Kosten, ca.</t>
  </si>
  <si>
    <t>Name, Vorname</t>
  </si>
  <si>
    <t>Behörde</t>
  </si>
  <si>
    <t>Straße und Hausnr.</t>
  </si>
  <si>
    <t>Plz</t>
  </si>
  <si>
    <t>Ort</t>
  </si>
  <si>
    <t>Tel.Durchwahl</t>
  </si>
  <si>
    <t>Email-Adresse</t>
  </si>
  <si>
    <t>in Euro</t>
  </si>
  <si>
    <t>Investitions-
volumen, ca.</t>
  </si>
  <si>
    <t>Förder-bereich nach § 3 KInvFG</t>
  </si>
  <si>
    <t>lfd. Nr.</t>
  </si>
  <si>
    <t>90% der förderfähigen Kosten</t>
  </si>
  <si>
    <t>Liste der geplanten Maßnahmen, die im KI 3.0 gefördert werden sollen</t>
  </si>
  <si>
    <t>Die nachfolgenden Maßnahmen wurden nicht vor dem 1. Juli 2015 begonnen und werden  vor dem 31.12.2018 abgeschlossen sein.</t>
  </si>
  <si>
    <t>Sie entsprechen den Vorgaben des Kommunalinvestitionsförderungsgesetzes und der VV-KInvFG sowie den Maßgaben von KI 3.0.</t>
  </si>
  <si>
    <t>Einsparungen pro Jahr, ca.</t>
  </si>
  <si>
    <t>AGS</t>
  </si>
  <si>
    <t>zzz zz zzz</t>
  </si>
  <si>
    <t>zb</t>
  </si>
  <si>
    <t>Finanzierungs-anteile Dritter, (nicht B., Land oder Kom.), ca.</t>
  </si>
  <si>
    <t>Stadt Remagen</t>
  </si>
  <si>
    <t>Remagen-Oberwinter</t>
  </si>
  <si>
    <t>2b</t>
  </si>
  <si>
    <t>09.2016</t>
  </si>
  <si>
    <t>07.2016</t>
  </si>
  <si>
    <t>Grundschule - Energetische Sanierung der Fassade</t>
  </si>
  <si>
    <t>Nelles, Frank</t>
  </si>
  <si>
    <t>Remagen</t>
  </si>
  <si>
    <t>f.nelles@remagen.de</t>
  </si>
  <si>
    <t>Bachstraße 2</t>
  </si>
  <si>
    <t>Remagen-Kripp</t>
  </si>
  <si>
    <t>Verbandsgemeinde Altenahr</t>
  </si>
  <si>
    <t>energetische Sanierung der Grundschule Ahrbrück</t>
  </si>
  <si>
    <t xml:space="preserve"> 17 % der Energiebilanz, rd. 5.000,00 €</t>
  </si>
  <si>
    <t>Bäcker, Wolfram</t>
  </si>
  <si>
    <t>Roßberg 3</t>
  </si>
  <si>
    <t>Altenahr</t>
  </si>
  <si>
    <t>wolfram.baecker@altenahr.de</t>
  </si>
  <si>
    <t>Ortsgemeinde Mayschoß</t>
  </si>
  <si>
    <t>Mayschoß</t>
  </si>
  <si>
    <t>energetische Sanierung der Straßenbeleuchtung durch Umstellen auf LED-Technik</t>
  </si>
  <si>
    <t>1e</t>
  </si>
  <si>
    <t>50 % der Stromkosten, rd. 1.300,00 €</t>
  </si>
  <si>
    <t>Fugensanierung - Seniorengerechte Überarbeitung</t>
  </si>
  <si>
    <t>1c</t>
  </si>
  <si>
    <t>Heckenbach, Jens</t>
  </si>
  <si>
    <t>Stadtverwaltung Bad Neuenahr-Ahrweiler, Abt. 2.3</t>
  </si>
  <si>
    <t>Hauptstraße 116</t>
  </si>
  <si>
    <t>jens.heckenbach@bad-neuenahr-ahrweiler.de</t>
  </si>
  <si>
    <t>Gemeinde Grafschaft</t>
  </si>
  <si>
    <t>Grafschaft-Ringen</t>
  </si>
  <si>
    <t>Ahrtalstraße 5</t>
  </si>
  <si>
    <t>Grafschaft</t>
  </si>
  <si>
    <t>andreas.schneider@gemeinde-grafschaft.de</t>
  </si>
  <si>
    <t>Stadt Bad Neuenahr-
Ahrweiler</t>
  </si>
  <si>
    <t>Stadtverwaltung 
Remagen</t>
  </si>
  <si>
    <t>Gemeindeverwaltung 
Grafschaft</t>
  </si>
  <si>
    <t>Verbandsgemeinde-
verwaltung Altenahr</t>
  </si>
  <si>
    <t>Bad Neuenahr-
Ahrweiler</t>
  </si>
  <si>
    <t>Breitbandversorgung mit 50 Mbit</t>
  </si>
  <si>
    <t>Energieoptimierung der Heizungssteuerung in der Kapelle</t>
  </si>
  <si>
    <t xml:space="preserve">Umstellung der Straßenbeleuchtung auf LED-Beleuchtung </t>
  </si>
  <si>
    <t>Umstellung der Straßenbeleuchtung auf LED-Beleuchtung</t>
  </si>
  <si>
    <t>Verbandsgemeinde 
Brohltal</t>
  </si>
  <si>
    <t>Verbandsgemeinde-
verwaltung Brohltal</t>
  </si>
  <si>
    <t>Kapellenstraße 12</t>
  </si>
  <si>
    <t>Niederzissen</t>
  </si>
  <si>
    <t>02641 87 - 295</t>
  </si>
  <si>
    <t>131 007 00</t>
  </si>
  <si>
    <t>131 070 00</t>
  </si>
  <si>
    <t>131 002 02</t>
  </si>
  <si>
    <t>131 049 02</t>
  </si>
  <si>
    <t>Ortsgemeinde Brenk</t>
  </si>
  <si>
    <t>Ortsgemeinde Kempenich</t>
  </si>
  <si>
    <t xml:space="preserve">Ortsgemeinde Oberzissen </t>
  </si>
  <si>
    <t xml:space="preserve">Ortsgemeinde Wassenach </t>
  </si>
  <si>
    <t xml:space="preserve">Ortsgemeinde Wehr </t>
  </si>
  <si>
    <t xml:space="preserve">Ortsgemeinde Weibern </t>
  </si>
  <si>
    <t>131 201 04</t>
  </si>
  <si>
    <t>131 502 04</t>
  </si>
  <si>
    <t>131 060 04</t>
  </si>
  <si>
    <t>131 209 04</t>
  </si>
  <si>
    <t>131 210 04</t>
  </si>
  <si>
    <t>131 211 04</t>
  </si>
  <si>
    <t>131 073 04</t>
  </si>
  <si>
    <t>Brenk</t>
  </si>
  <si>
    <t>Kempenich</t>
  </si>
  <si>
    <t>Oberzissen</t>
  </si>
  <si>
    <t>Wassenach</t>
  </si>
  <si>
    <t>Wehr</t>
  </si>
  <si>
    <t>Weibern</t>
  </si>
  <si>
    <t>1d</t>
  </si>
  <si>
    <t>Stadt Bad Breisig</t>
  </si>
  <si>
    <t>Ortsgemeinde Brohl-Lützing</t>
  </si>
  <si>
    <t>Ortsgemeinde Gönnersdorf</t>
  </si>
  <si>
    <t>131 006 03</t>
  </si>
  <si>
    <t>131 014 03</t>
  </si>
  <si>
    <t>131 025 03</t>
  </si>
  <si>
    <t>Oberbreisig</t>
  </si>
  <si>
    <t>Bad Breisig</t>
  </si>
  <si>
    <t>Niederlützingen</t>
  </si>
  <si>
    <t>Gönnersdorf</t>
  </si>
  <si>
    <t>131 090 00</t>
  </si>
  <si>
    <t>02642 201 - 43</t>
  </si>
  <si>
    <t>02641 8007 - 44</t>
  </si>
  <si>
    <t>02643 809 - 36</t>
  </si>
  <si>
    <t>Stadt Sinzig</t>
  </si>
  <si>
    <t>Bad Bodendorf</t>
  </si>
  <si>
    <t>Sinzig</t>
  </si>
  <si>
    <t>Stockhausen, Norbert</t>
  </si>
  <si>
    <t>Stadtverwaltung Sinzig</t>
  </si>
  <si>
    <t>02642 4001 - 63</t>
  </si>
  <si>
    <t>norbert.stockhausen@sinzig.de</t>
  </si>
  <si>
    <t>Stadt Adenau</t>
  </si>
  <si>
    <t>Ortsgemeinde Dankerath</t>
  </si>
  <si>
    <t>Ortsgemeinde Fuchshofen</t>
  </si>
  <si>
    <t>Ortsgemeinde Hoffeld</t>
  </si>
  <si>
    <t>Ortsgemeinde Hümmel</t>
  </si>
  <si>
    <t>Ortsgemeinde Insul</t>
  </si>
  <si>
    <t>Ortsgemeinde Quiddelbach</t>
  </si>
  <si>
    <t>Ortsgemeinde Schuld</t>
  </si>
  <si>
    <t>Ortsgemeinde Wershofen</t>
  </si>
  <si>
    <t>Adenau</t>
  </si>
  <si>
    <t>Dankerath</t>
  </si>
  <si>
    <t>Fuchshofen</t>
  </si>
  <si>
    <t>Hoffeld</t>
  </si>
  <si>
    <t>Hümmel</t>
  </si>
  <si>
    <t xml:space="preserve">Insul </t>
  </si>
  <si>
    <t>Leimbach</t>
  </si>
  <si>
    <t>Quiddelbach</t>
  </si>
  <si>
    <t>Schuld</t>
  </si>
  <si>
    <t>Wershofen</t>
  </si>
  <si>
    <t>Schneider, Andreas</t>
  </si>
  <si>
    <t>Kirchstraße 15-19</t>
  </si>
  <si>
    <t>131 001 01</t>
  </si>
  <si>
    <t>131 015 01</t>
  </si>
  <si>
    <t>131 022 01</t>
  </si>
  <si>
    <t>131 030 01</t>
  </si>
  <si>
    <t>131 033 01</t>
  </si>
  <si>
    <t>131 034 01</t>
  </si>
  <si>
    <t>131 044 01</t>
  </si>
  <si>
    <t>131 066 01</t>
  </si>
  <si>
    <t>131 074 01</t>
  </si>
  <si>
    <t>131 082 01</t>
  </si>
  <si>
    <t>Müller, Katja</t>
  </si>
  <si>
    <t>02636 9740 - 211</t>
  </si>
  <si>
    <t>katja.mueller@brohltal.de</t>
  </si>
  <si>
    <t>Schalkenbach</t>
  </si>
  <si>
    <t>Ahrbrück</t>
  </si>
  <si>
    <t>Heckenbach, Helga</t>
  </si>
  <si>
    <t>Verbandsgemeinde-verwaltung Bad Breisig</t>
  </si>
  <si>
    <t>Bachstraße 11</t>
  </si>
  <si>
    <t>02633 4568 - 49</t>
  </si>
  <si>
    <t>helga.heckenbach@bad-breisig.de</t>
  </si>
  <si>
    <t>2016</t>
  </si>
  <si>
    <t>2018</t>
  </si>
  <si>
    <t>Austausch der Beleuchtungsanlage in der Sporthalle A, Sinzig</t>
  </si>
  <si>
    <t>Austausch der alten Fensterlemente in der Kindertagesstätte in Bad Bodendorf, Bereich "Moritz"</t>
  </si>
  <si>
    <t>Höhe kann zur Zeit noch nicht beziffert werden</t>
  </si>
  <si>
    <t>Kirchplatz 5</t>
  </si>
  <si>
    <t>131 077 00</t>
  </si>
  <si>
    <t>2a</t>
  </si>
  <si>
    <t>Neubau einer Kindertagesstätte 
in Adenau; Finanzierungsanteil Stadt Adenau, 1. BA</t>
  </si>
  <si>
    <t>derzeit noch nicht abschätzbar</t>
  </si>
  <si>
    <t>Energetische Sanierung: Umrüstung Straßenbeleuchtung mit LED-Technik</t>
  </si>
  <si>
    <t>Energetische Sanierung der Gemeindehalle/Schützenhalle: Einbau Aufdachdämmsystem und Einbau wärmegedämmter Fenster</t>
  </si>
  <si>
    <t>Verbandsgemeinde-verwaltung Adenau</t>
  </si>
  <si>
    <t>Landkreis Ahrweiler</t>
  </si>
  <si>
    <t>Bad Neuenahr-Ahrweiler</t>
  </si>
  <si>
    <t>Sanierung der Wärmeversorgung der Berufsbildenden Schule
Bad Neuenahr-Ahrweiler durch Realisierung eines
Fernwärmeanschlusses</t>
  </si>
  <si>
    <t>Hamacher, Jörg</t>
  </si>
  <si>
    <t>Wilhelmstraße 24-30</t>
  </si>
  <si>
    <t>joerg.hamacher@aw-online.de</t>
  </si>
  <si>
    <t>Sanierung der Heizungsanlage am Erich-Klausener Gymnasium mit gleichzeitigem Einbau einer Deckenstrahlheizung und LED-Beleuchtung in der Sporthalle</t>
  </si>
  <si>
    <t>Sanierung der Wärmeversorgung durch Errichtung einer neuen zentralen Heizungsanlage für Schule und Sporthalle</t>
  </si>
  <si>
    <t>Eigenbetrieb Schul- und Gebäude-management</t>
  </si>
  <si>
    <t>02641 975 - 596</t>
  </si>
  <si>
    <t>LED-Beleuchtung an der Realschule plus/Fachoberschule Adenau</t>
  </si>
  <si>
    <t>Energetische Sanierung der Kindertagesstätte in Wershofen; Finanzierungsanteil der Ortsgemeinde Wershofen, 1. BA</t>
  </si>
  <si>
    <t>Sanierung der Lavahalle im Ortsteil Niederlützingen</t>
  </si>
  <si>
    <t>Energetische Sanierung der Straßenbeleuchtung in der Haupt- und Neustraße sowie im Schützenweg</t>
  </si>
  <si>
    <t>Grundsätzlich förderfähig unter Vorbehalt der Antragsunterlagen
(ja/nein, ggf. Anmerkung des Förderreferates)</t>
  </si>
  <si>
    <t xml:space="preserve">Bemerkung </t>
  </si>
  <si>
    <t>FM: Förderbereich 2a (nicht 1e)</t>
  </si>
  <si>
    <t>FM: die Bagatellgrenzen der VV § 44 LHO sind nicht überschritten</t>
  </si>
  <si>
    <t xml:space="preserve">arnold.hoffmann@adenau.de,
</t>
  </si>
  <si>
    <t>Ortsbürgermeister Schmitz, Franz-Peter, Adriany, Jürgen</t>
  </si>
  <si>
    <t>Kapellenstraße 31
Kirchstraße 15-19</t>
  </si>
  <si>
    <t>Schuld, Adenau</t>
  </si>
  <si>
    <t>02695 884, 02691 305 - 400</t>
  </si>
  <si>
    <t>Am Hügel 16 Kirchstraße 15-19</t>
  </si>
  <si>
    <t>1e, 1d</t>
  </si>
  <si>
    <t>Umrüstung der Hallenbeleuchtung auf LED-Beleuchtung
alternativ: Breitbandsversorgung mit 50 Mbit</t>
  </si>
  <si>
    <t>Stadtbürgermeister Hoffmann, Arnold; Adriany, Jürgen</t>
  </si>
  <si>
    <t>Stadtverwaltung Adenau; Verbandsgemeinde-verwaltung Adenau</t>
  </si>
  <si>
    <t>02691 305 - 703 02691 305 - 400</t>
  </si>
  <si>
    <t>Ortsbürgermeister Thome, Andreas; Adriany, Jürgen</t>
  </si>
  <si>
    <t>Hauptstraße 11 Kirchstraße 15-19</t>
  </si>
  <si>
    <t>53520
53518</t>
  </si>
  <si>
    <t>Dankerath
Adenau</t>
  </si>
  <si>
    <t>02696 930114
02691 305 - 400</t>
  </si>
  <si>
    <t>thome-andreas@arcor.de,
juergen.adriany@adenau.de</t>
  </si>
  <si>
    <t>Ortsbürgermeister Heinisch, Wolfgang; Adriany, Jürgen</t>
  </si>
  <si>
    <t>Ringstraße
Kirchstraße 15-19</t>
  </si>
  <si>
    <t>53533
53518</t>
  </si>
  <si>
    <t>Fuchshofen
Adenau</t>
  </si>
  <si>
    <t>02693 9339900
02691 305 - 400</t>
  </si>
  <si>
    <t>info@fuchshofen.de
juergen.adriany@adenau.de</t>
  </si>
  <si>
    <t>Ortsbürgermeister Jax, Marco; Adriany, Jürgen</t>
  </si>
  <si>
    <t>Hauptstraße 8
Kirchstraße 15-19</t>
  </si>
  <si>
    <t>Hoffeld
Adenau</t>
  </si>
  <si>
    <t>02693 1382
02691 305 - 400</t>
  </si>
  <si>
    <t>gemeinde-huemmel@t-online.de
juergen.adriany@adenau.de</t>
  </si>
  <si>
    <t>02694 668
02691 305 - 400</t>
  </si>
  <si>
    <t>Hümmel
Adenau</t>
  </si>
  <si>
    <t>Ortsbürgermeister Schmitz, Petra; Adriany, Jürgen</t>
  </si>
  <si>
    <t>Schulstraße 12 Kirchstraße 15-19</t>
  </si>
  <si>
    <t>Quiddelbach Adenau</t>
  </si>
  <si>
    <t>02691 7472 02691 305 - 400</t>
  </si>
  <si>
    <t>schmitz.quiddelbach@t-online.de
juergen.adriany@adenau.de</t>
  </si>
  <si>
    <t>Marco.Jax@rwe.com
juergen.adriany@adenau.de</t>
  </si>
  <si>
    <t>helmut-lussi@t-online.de
juergen.adriany@adenau.de</t>
  </si>
  <si>
    <t>ewald.neiss@insul.de
juergen.adriany@adenau.de</t>
  </si>
  <si>
    <t>info@wershofen-eifel.de
juergen.adriany@adenau.de</t>
  </si>
  <si>
    <t>02695 402
02691 305 - 400</t>
  </si>
  <si>
    <t>Insul
Adenau</t>
  </si>
  <si>
    <t>Auf dem Stausten 9
Kirchstraße 15-19</t>
  </si>
  <si>
    <t>Hauptstraße 1
Kirchstraße 15-19</t>
  </si>
  <si>
    <t>Ortsbürgermeister Lussi, Helmut; Adriany, Jürgen</t>
  </si>
  <si>
    <t>Ortsbürgermeister Neiß, Ewald;  Adriany, Jürgen</t>
  </si>
  <si>
    <t xml:space="preserve">Ortsbürgermeister Zawada, Robert; Adriany, Jürgen </t>
  </si>
  <si>
    <t>Wershofen
Adenau</t>
  </si>
  <si>
    <t>02694 781
02691 305 - 400</t>
  </si>
  <si>
    <t>Ansprechpartner</t>
  </si>
  <si>
    <t>BM 
(bisher MBWWK)</t>
  </si>
  <si>
    <t>MDI
(bisher ISIM)</t>
  </si>
  <si>
    <t>BM
(bisher MIFKJF)</t>
  </si>
  <si>
    <t>MUEEF
(bisher MWKEL)</t>
  </si>
  <si>
    <t>FM: grds. ja
MUEEF: ja</t>
  </si>
  <si>
    <t>FM: nein (siehe Bemerkung)
MUEEF: nein</t>
  </si>
  <si>
    <t>FM: grds. ja
BM: ja</t>
  </si>
  <si>
    <t>FM: grds. ja
MDI (I-Stock): ja, soweit Bemerkung erfüllt</t>
  </si>
  <si>
    <t>FM: grds. ja
BM: siehe Bemerkung</t>
  </si>
  <si>
    <t>FM: es fehlt die Beschreibung, dass es sich um eine energetische  Sanierung handelt
BM: siehe Bemerkung zu lfd Nr.1</t>
  </si>
  <si>
    <t>BM: siehe Bemerkungen zu lfd. Nr. 1</t>
  </si>
  <si>
    <t xml:space="preserve">BM: Sollte es sich um die Einrichtung St. Johannes der Täufer in Adenau mit der Einrichtungsnummer 5351801 handeln, ist eine Förderung nicht möglich. Es liegt bereits ein Antrag auf Förderung der neuen U3 Plätze vor. 
</t>
  </si>
  <si>
    <t>FM: wohl kein Städtebau bzw. städtebaulicher Bezug
MDI: wenn kommunale Mehrzweckhalle</t>
  </si>
  <si>
    <t>FM: wohl kein Städtebau bzw. städtebaulicher Bezug
MDI (I-Stock): wenn energetische Sanierung einer Mehrzweckhalle</t>
  </si>
  <si>
    <t>2016.05</t>
  </si>
  <si>
    <t>2018.10</t>
  </si>
  <si>
    <t>2016.12</t>
  </si>
  <si>
    <t>2016.07</t>
  </si>
  <si>
    <t>2016.09</t>
  </si>
  <si>
    <t>2015.10</t>
  </si>
  <si>
    <t>2016.02</t>
  </si>
  <si>
    <t>2017.05</t>
  </si>
  <si>
    <t>2016.08</t>
  </si>
  <si>
    <t>Ortsgemeindes Leimbach</t>
  </si>
  <si>
    <t>energetische Sanierung/ Umrüstung LED-Technik der Beleuchtungsanlage in der Ortsgemeinde Lembach</t>
  </si>
  <si>
    <t>Ortsbürgermeister Schmitz, Alfred, Adriany, Jürgen</t>
  </si>
  <si>
    <t>2017.06</t>
  </si>
  <si>
    <t>2017.10</t>
  </si>
  <si>
    <t>2017.12</t>
  </si>
  <si>
    <t>2016.03</t>
  </si>
  <si>
    <t>2016.10</t>
  </si>
  <si>
    <t>2016.04</t>
  </si>
  <si>
    <t>2016.01</t>
  </si>
  <si>
    <t>2018.06</t>
  </si>
  <si>
    <t>FM: grds. ja
MUEEF: ja, soweit es sich um LED-Straßenbeleuchtung handelt.</t>
  </si>
  <si>
    <t>Budget</t>
  </si>
  <si>
    <t>FM: nicht zu erkennen, ob es sich um eine Schule handelt
MDI: keine Sportstättenförderung bzw. kein Istock</t>
  </si>
  <si>
    <t xml:space="preserve">FM: grds. ja, siehe aber Bemerkung MDI
MDI: nein </t>
  </si>
  <si>
    <t>FM: grds. ja
MDI (I-Stock): ja</t>
  </si>
  <si>
    <t>FM: es fehlt die Beschreibung, dass es sich um eine energetische  Sanierung handelt
BM: Aufgrund der ressortspezifischen Regelungen (vgl. Rundschreiben FM vom 29.06.2015) müssen Maßnahmen der energetischen Sanierung die Anforderungen der aktuellen EnEV 2014 erfüllen. Dies ist anhand eines Energieausweises nachzuweisen. Die Anforderungen beziehen sich grundsätzlich auf eine Beurteilung des gesamten Gebäudes. Sofern dies bei Teilsanierungsmaßnahmen nicht möglich ist, sind auch Einzelnachweise zur Erfüllung der EnEV 2014 für die jeweiligen Maßnahmen ausreichend. Voraussetzung ist jedoch, dass ein Energieeffizienzgewinn nachgewiesen werden kann.</t>
  </si>
  <si>
    <t>FM: grds. ja
BM: grds. ja, wenn und soweit es sich um Maßnahmen der energetischen Sanierung handelt sowie die Voraussetzungen in den Bemerkungen erfüllt werden und der organisatorische Fortbestand der Schule gesichert ist</t>
  </si>
  <si>
    <t>Stadtteil Ahrweiler
Ahrhutstraße</t>
  </si>
  <si>
    <t>Stadtteil Ahrweiler
Marktplatz</t>
  </si>
  <si>
    <t>Stadtteil Ahrweiler
Niederhutstraße</t>
  </si>
  <si>
    <t>Zuständigkeit</t>
  </si>
  <si>
    <t>jjjj.mm</t>
  </si>
  <si>
    <t>Verbandsgemeinde Brohltal</t>
  </si>
  <si>
    <t>Fenster- u. Fassadenmaßnahme &amp; Palletkesselanlage und Installation dezentraler Lüftungsanlage an der Grundschule Schalkenbach</t>
  </si>
  <si>
    <t>KOM-Nr.
(AGS-Schlüssel i.V.m. laufender Nummer; sobald beantragt nicht veränderbar)</t>
  </si>
  <si>
    <t>DAKI-Nummer
(Datenbank)</t>
  </si>
  <si>
    <t>gepl. Ende der Maßnahme</t>
  </si>
  <si>
    <t>nicht-förderfähige Kosten, ca.</t>
  </si>
  <si>
    <t>Folgekosten (ohne Abschreibungen) pro Jahr, ca.</t>
  </si>
  <si>
    <t>FM: Maßnahmenbeschreibung ergänzt (bisher nicht zuortbar); lt. OG/LK bereits mit MUEEF abgestimmt</t>
  </si>
  <si>
    <t>FM: grds. ja
MUEEF: grds. ja</t>
  </si>
  <si>
    <t>Energetische Sanierung - Umrüstung Straßenbeleuchtung auf LED-Technik</t>
  </si>
  <si>
    <t>FM: grds. ja
BM: grds. ja, sofern die Voraussetzungen in den Bemerkungen erfüllt werden und der organisatorische Fortbestand der Schule gesichert ist</t>
  </si>
  <si>
    <t>Energetische Sanierung der Grundschule Ringen, 1. Bauabschnitt</t>
  </si>
  <si>
    <t>2016.11</t>
  </si>
  <si>
    <t>2017</t>
  </si>
  <si>
    <t>Energetische Sanierung der Straßenbeleuchtung im Stadtteil Oberbreisig</t>
  </si>
  <si>
    <t>090015</t>
  </si>
  <si>
    <t>140003</t>
  </si>
  <si>
    <t>140008</t>
  </si>
  <si>
    <t>090060</t>
  </si>
  <si>
    <t>090066</t>
  </si>
  <si>
    <t>FM: grds. ja
MDI: grds. ja</t>
  </si>
  <si>
    <t>FM: soweit Städtebau bzw. städtebaulicher Bezug vorliegt; Zusammenfassung mit bisheriger Maßnahmen 8 &amp; 9</t>
  </si>
  <si>
    <t>090121</t>
  </si>
  <si>
    <t>200144</t>
  </si>
  <si>
    <t>090090</t>
  </si>
  <si>
    <t>140029</t>
  </si>
  <si>
    <t>140017</t>
  </si>
  <si>
    <t>090195</t>
  </si>
  <si>
    <t>090214</t>
  </si>
  <si>
    <t>Sanierung heizungsanlage in der Phillip-Freiherr von Boeselager Realschule plus durch Realisierung eines Fernwärmeanschlusses</t>
  </si>
  <si>
    <t>Energetische Sanierung der Heizungsanlage im Kindergarten „Villa Kunterbunt“ in der Ortsgemeinde Gönnersdorf</t>
  </si>
  <si>
    <t>FM: NEIN, da das Mindestinvestitionsvolumen nicht eingehalten wird.</t>
  </si>
  <si>
    <t>FM: es fehlt die Beschreibung, dass es sich um eine energetische  Sanierung handelt
BM: siehe Bemerkung zu lfd Nr.1
FM: Beginn und Ende der Maßnahme bitte noch anpassen</t>
  </si>
  <si>
    <t>Energetische Sanierung der Fenster und Türen der Sporthalle am Rhein-Gymnasium Sinzig</t>
  </si>
  <si>
    <t>140080</t>
  </si>
  <si>
    <t>140082</t>
  </si>
  <si>
    <t>140084</t>
  </si>
  <si>
    <t>140081</t>
  </si>
  <si>
    <r>
      <t xml:space="preserve">FM: </t>
    </r>
    <r>
      <rPr>
        <strike/>
        <sz val="10"/>
        <rFont val="Arial"/>
        <family val="2"/>
      </rPr>
      <t>es fehlt die Beschreibung, dass es sich um eine energetische  Sanierung handelt
BM: siehe Bemerkung zu lfd Nr.1</t>
    </r>
  </si>
  <si>
    <t>Energetische Sanierung der Fenster der Grundschule Kempenich</t>
  </si>
  <si>
    <t>090253</t>
  </si>
  <si>
    <t>140077</t>
  </si>
  <si>
    <t xml:space="preserve">Grunderwerb Komturei Adenau“ im Rahmen städtebaulicher Erneuerung- „Stadtumbau STU“ </t>
  </si>
  <si>
    <t>2019.09</t>
  </si>
  <si>
    <t>2019.12</t>
  </si>
  <si>
    <t>FM: grds. ja
MdI: grds. ja</t>
  </si>
  <si>
    <t>Maßnahmenliste -LK Ahrweiler: Stand 20.05.2019-</t>
  </si>
  <si>
    <r>
      <t>arnold.hoffmann@adenau.de</t>
    </r>
    <r>
      <rPr>
        <sz val="10"/>
        <rFont val="Arial"/>
        <family val="2"/>
      </rPr>
      <t xml:space="preserve">,        </t>
    </r>
    <r>
      <rPr>
        <u/>
        <sz val="10"/>
        <rFont val="Arial"/>
        <family val="2"/>
      </rPr>
      <t xml:space="preserve">juergen.adriany@adenau.de
</t>
    </r>
  </si>
  <si>
    <t>Energetische Sanierung der Kita Storchennest (Altbau)</t>
  </si>
  <si>
    <t>2019</t>
  </si>
  <si>
    <t>2020</t>
  </si>
  <si>
    <t>Energetische Sanierung  des Dorfgemeinschaftshauses Wershofen (Heizungserneuerung, energ. Fassadenerneuerung)</t>
  </si>
  <si>
    <t>FM: grds. Ja, bitte beachten Sie das Fristende für die Antragstellung: 01.10.2019
BM/ LSJV: grds. ja</t>
  </si>
  <si>
    <t>FM: grds. Ja, bitte beachten Sie das Fristende für die Antragstellung: 01.10.2019
MdI: (Istock): grds. Ja</t>
  </si>
  <si>
    <t>Energetische Sanierung der Feuerwehrhäuser Altenahr/Kreuzberg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</si>
</sst>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_€"/>
  </numFmts>
  <fonts count="14" x14ac:knownFonts="1">
    <font>
      <sz val="10"/>
      <color theme="1"/>
      <name val="Arial"/>
      <family val="2"/>
    </font>
    <font>
      <sz val="10"/>
      <color theme="1"/>
      <name val="Arial"/>
      <family val="2"/>
    </font>
    <font>
      <u/>
      <sz val="10"/>
      <color theme="10"/>
      <name val="Arial"/>
      <family val="2"/>
    </font>
    <font>
      <sz val="10"/>
      <name val="Arial"/>
      <family val="2"/>
    </font>
    <font>
      <u/>
      <sz val="10"/>
      <name val="Arial"/>
      <family val="2"/>
    </font>
    <font>
      <strike/>
      <sz val="10"/>
      <name val="Arial"/>
      <family val="2"/>
    </font>
    <font>
      <strike/>
      <u/>
      <sz val="10"/>
      <name val="Arial"/>
      <family val="2"/>
    </font>
    <font>
      <b/>
      <sz val="10"/>
      <name val="Arial"/>
      <family val="2"/>
    </font>
    <font>
      <b/>
      <sz val="20"/>
      <name val="Arial"/>
      <family val="2"/>
    </font>
    <font>
      <u/>
      <sz val="10"/>
      <color indexed="12"/>
      <name val="Arial"/>
      <family val="2"/>
    </font>
    <font>
      <sz val="12"/>
      <name val="Arial"/>
      <family val="2"/>
    </font>
    <font>
      <sz val="10"/>
      <color rgb="FFFF0000"/>
      <name val="Arial"/>
      <family val="2"/>
    </font>
    <font>
      <b/>
      <sz val="10"/>
      <color theme="1"/>
      <name val="Arial"/>
      <family val="2"/>
    </font>
    <font>
      <sz val="10"/>
      <color theme="4"/>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44" fontId="3" fillId="0" borderId="0" applyFont="0" applyFill="0" applyBorder="0" applyAlignment="0" applyProtection="0"/>
    <xf numFmtId="0" fontId="9" fillId="0" borderId="0" applyNumberFormat="0" applyFill="0" applyBorder="0" applyAlignment="0" applyProtection="0">
      <alignment vertical="top"/>
      <protection locked="0"/>
    </xf>
  </cellStyleXfs>
  <cellXfs count="121">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1" xfId="0" applyFont="1" applyFill="1" applyBorder="1" applyAlignment="1">
      <alignment horizontal="right" vertical="center"/>
    </xf>
    <xf numFmtId="4" fontId="3" fillId="0" borderId="1" xfId="1" applyNumberFormat="1" applyFont="1" applyFill="1" applyBorder="1" applyAlignment="1">
      <alignment horizontal="right" vertical="center" wrapText="1"/>
    </xf>
    <xf numFmtId="0" fontId="5" fillId="0" borderId="0" xfId="0" applyFont="1" applyAlignment="1">
      <alignment vertical="center"/>
    </xf>
    <xf numFmtId="4" fontId="3" fillId="0" borderId="1" xfId="0" applyNumberFormat="1" applyFont="1" applyFill="1" applyBorder="1" applyAlignment="1">
      <alignment horizontal="right" vertical="center" wrapText="1"/>
    </xf>
    <xf numFmtId="4" fontId="3" fillId="0" borderId="1" xfId="0" applyNumberFormat="1" applyFont="1" applyFill="1" applyBorder="1"/>
    <xf numFmtId="4" fontId="3" fillId="0" borderId="1" xfId="0" applyNumberFormat="1" applyFont="1" applyFill="1" applyBorder="1" applyAlignment="1">
      <alignment horizontal="right"/>
    </xf>
    <xf numFmtId="0" fontId="3" fillId="0" borderId="0" xfId="0" applyFont="1" applyAlignment="1">
      <alignment vertical="center" wrapText="1"/>
    </xf>
    <xf numFmtId="164" fontId="3" fillId="0" borderId="0" xfId="0" applyNumberFormat="1" applyFont="1" applyAlignment="1">
      <alignment vertical="center"/>
    </xf>
    <xf numFmtId="4" fontId="3" fillId="0" borderId="0" xfId="0" applyNumberFormat="1" applyFont="1" applyAlignment="1">
      <alignment vertical="center"/>
    </xf>
    <xf numFmtId="4" fontId="3" fillId="0" borderId="0" xfId="0" applyNumberFormat="1" applyFont="1" applyAlignment="1">
      <alignment horizontal="right" vertical="center"/>
    </xf>
    <xf numFmtId="0" fontId="3" fillId="0" borderId="0" xfId="0" applyFont="1" applyAlignment="1">
      <alignment horizontal="left" vertical="top"/>
    </xf>
    <xf numFmtId="0" fontId="3" fillId="0" borderId="1" xfId="0" applyFont="1" applyFill="1" applyBorder="1" applyAlignment="1">
      <alignment horizontal="left" vertical="center" wrapText="1"/>
    </xf>
    <xf numFmtId="0" fontId="7" fillId="0" borderId="0" xfId="0" applyFont="1" applyAlignment="1">
      <alignment horizontal="left" wrapText="1"/>
    </xf>
    <xf numFmtId="0" fontId="7" fillId="0" borderId="0" xfId="0" applyFont="1" applyFill="1" applyBorder="1" applyAlignment="1">
      <alignment horizontal="left" wrapText="1"/>
    </xf>
    <xf numFmtId="0" fontId="3" fillId="0" borderId="0" xfId="0" applyFont="1" applyAlignment="1">
      <alignment horizontal="left"/>
    </xf>
    <xf numFmtId="0" fontId="3" fillId="0" borderId="1" xfId="0" applyNumberFormat="1" applyFont="1" applyFill="1" applyBorder="1" applyAlignment="1">
      <alignment horizontal="center" vertical="center" wrapText="1"/>
    </xf>
    <xf numFmtId="0" fontId="3" fillId="0" borderId="0" xfId="0" applyNumberFormat="1" applyFont="1" applyAlignment="1">
      <alignment horizontal="center" vertical="center"/>
    </xf>
    <xf numFmtId="4"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right" vertical="center"/>
    </xf>
    <xf numFmtId="0" fontId="8" fillId="0" borderId="0" xfId="0" applyFont="1" applyAlignment="1">
      <alignment vertical="center"/>
    </xf>
    <xf numFmtId="164" fontId="3" fillId="0" borderId="0" xfId="0" applyNumberFormat="1"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49" fontId="3" fillId="0" borderId="0" xfId="0" applyNumberFormat="1" applyFont="1" applyAlignment="1">
      <alignment vertical="center"/>
    </xf>
    <xf numFmtId="49" fontId="3" fillId="0" borderId="0" xfId="0" applyNumberFormat="1" applyFont="1" applyAlignment="1">
      <alignment horizontal="center" vertical="center"/>
    </xf>
    <xf numFmtId="164" fontId="3" fillId="0" borderId="1" xfId="1" applyNumberFormat="1" applyFont="1" applyFill="1" applyBorder="1" applyAlignment="1">
      <alignment vertical="center"/>
    </xf>
    <xf numFmtId="4" fontId="3" fillId="0" borderId="1" xfId="1" applyNumberFormat="1" applyFont="1" applyFill="1" applyBorder="1" applyAlignment="1">
      <alignment vertical="center"/>
    </xf>
    <xf numFmtId="0" fontId="3"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4" fontId="3" fillId="0" borderId="1" xfId="1" applyNumberFormat="1"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 fontId="3" fillId="0" borderId="1" xfId="1" applyNumberFormat="1" applyFont="1" applyFill="1" applyBorder="1" applyAlignment="1">
      <alignment horizontal="right" vertical="center"/>
    </xf>
    <xf numFmtId="0" fontId="3" fillId="0" borderId="1" xfId="0" applyFont="1" applyFill="1" applyBorder="1" applyAlignment="1">
      <alignment horizontal="left" vertical="center"/>
    </xf>
    <xf numFmtId="0" fontId="4" fillId="0" borderId="1" xfId="2" applyFont="1" applyFill="1" applyBorder="1" applyAlignment="1">
      <alignment horizontal="left" vertical="center" wrapText="1"/>
    </xf>
    <xf numFmtId="0" fontId="3" fillId="0" borderId="0" xfId="0" applyFont="1" applyBorder="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49" fontId="3" fillId="0" borderId="1" xfId="0" applyNumberFormat="1" applyFont="1" applyFill="1" applyBorder="1" applyAlignment="1">
      <alignment vertical="center"/>
    </xf>
    <xf numFmtId="164" fontId="3" fillId="0" borderId="1" xfId="0" applyNumberFormat="1" applyFont="1" applyFill="1" applyBorder="1" applyAlignment="1">
      <alignment vertical="center"/>
    </xf>
    <xf numFmtId="4" fontId="3" fillId="0" borderId="1" xfId="0" applyNumberFormat="1" applyFont="1" applyFill="1" applyBorder="1" applyAlignment="1">
      <alignment vertical="center"/>
    </xf>
    <xf numFmtId="0" fontId="3" fillId="0" borderId="1" xfId="0" applyFont="1" applyFill="1" applyBorder="1" applyAlignment="1">
      <alignment horizontal="left" vertical="top"/>
    </xf>
    <xf numFmtId="49" fontId="3"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right" vertical="center" wrapText="1"/>
    </xf>
    <xf numFmtId="0" fontId="4" fillId="0" borderId="1" xfId="2" applyFont="1" applyFill="1" applyBorder="1" applyAlignment="1">
      <alignment vertical="center" wrapText="1"/>
    </xf>
    <xf numFmtId="0" fontId="3" fillId="0" borderId="1" xfId="0" applyFont="1" applyFill="1" applyBorder="1" applyAlignment="1">
      <alignment horizontal="left" vertical="top" wrapText="1"/>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164" fontId="5" fillId="0" borderId="1" xfId="1" applyNumberFormat="1" applyFont="1" applyFill="1" applyBorder="1" applyAlignment="1">
      <alignment vertical="center"/>
    </xf>
    <xf numFmtId="4" fontId="5" fillId="0" borderId="1" xfId="1" applyNumberFormat="1" applyFont="1" applyFill="1" applyBorder="1" applyAlignment="1">
      <alignment vertical="center"/>
    </xf>
    <xf numFmtId="49" fontId="5" fillId="0" borderId="1" xfId="0" applyNumberFormat="1" applyFont="1" applyFill="1" applyBorder="1" applyAlignment="1">
      <alignment horizontal="right" vertical="center" wrapText="1"/>
    </xf>
    <xf numFmtId="4" fontId="5" fillId="0" borderId="1" xfId="1" applyNumberFormat="1" applyFont="1" applyFill="1" applyBorder="1" applyAlignment="1">
      <alignment horizontal="right" vertical="center"/>
    </xf>
    <xf numFmtId="0" fontId="5" fillId="0" borderId="1" xfId="0" applyFont="1" applyFill="1" applyBorder="1" applyAlignment="1">
      <alignment horizontal="right" vertical="center"/>
    </xf>
    <xf numFmtId="0" fontId="5" fillId="0" borderId="1" xfId="0" applyFont="1" applyFill="1" applyBorder="1" applyAlignment="1">
      <alignment horizontal="right" vertical="center" wrapText="1"/>
    </xf>
    <xf numFmtId="0" fontId="6" fillId="0" borderId="1" xfId="2" applyFont="1" applyFill="1" applyBorder="1" applyAlignment="1">
      <alignment vertical="center" wrapText="1"/>
    </xf>
    <xf numFmtId="0" fontId="5" fillId="0" borderId="1" xfId="0" applyFont="1" applyFill="1" applyBorder="1" applyAlignment="1">
      <alignment horizontal="left" vertical="top" wrapText="1"/>
    </xf>
    <xf numFmtId="4" fontId="5" fillId="0" borderId="1" xfId="0" applyNumberFormat="1" applyFont="1" applyFill="1" applyBorder="1" applyAlignment="1">
      <alignment horizontal="right" vertical="center" wrapText="1"/>
    </xf>
    <xf numFmtId="0" fontId="5" fillId="0" borderId="1" xfId="0" applyFont="1" applyFill="1" applyBorder="1" applyAlignment="1">
      <alignment horizontal="left" vertical="top"/>
    </xf>
    <xf numFmtId="49" fontId="5" fillId="0" borderId="1" xfId="0" applyNumberFormat="1" applyFont="1" applyFill="1" applyBorder="1" applyAlignment="1">
      <alignment vertical="center" wrapText="1"/>
    </xf>
    <xf numFmtId="49" fontId="5" fillId="0" borderId="1" xfId="0" applyNumberFormat="1" applyFont="1" applyFill="1" applyBorder="1" applyAlignment="1">
      <alignment vertical="center"/>
    </xf>
    <xf numFmtId="49" fontId="5" fillId="0" borderId="1" xfId="1" applyNumberFormat="1" applyFont="1" applyFill="1" applyBorder="1" applyAlignment="1">
      <alignment vertical="center"/>
    </xf>
    <xf numFmtId="49" fontId="5" fillId="0" borderId="1" xfId="1" applyNumberFormat="1" applyFont="1" applyFill="1" applyBorder="1" applyAlignment="1">
      <alignment horizontal="right" vertical="center"/>
    </xf>
    <xf numFmtId="49" fontId="5" fillId="0" borderId="1" xfId="0" applyNumberFormat="1" applyFont="1" applyFill="1" applyBorder="1" applyAlignment="1">
      <alignment horizontal="right" vertical="center"/>
    </xf>
    <xf numFmtId="49" fontId="6" fillId="0" borderId="1" xfId="2" applyNumberFormat="1" applyFont="1" applyFill="1" applyBorder="1" applyAlignment="1">
      <alignment vertical="center" wrapText="1"/>
    </xf>
    <xf numFmtId="49" fontId="5"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xf>
    <xf numFmtId="0" fontId="3" fillId="0" borderId="1" xfId="0" applyFont="1" applyFill="1" applyBorder="1" applyAlignment="1">
      <alignment vertical="top" wrapText="1"/>
    </xf>
    <xf numFmtId="49" fontId="5" fillId="0" borderId="1" xfId="0" applyNumberFormat="1" applyFont="1" applyFill="1" applyBorder="1" applyAlignment="1">
      <alignment horizontal="center" vertical="center" wrapText="1"/>
    </xf>
    <xf numFmtId="4" fontId="5" fillId="0" borderId="1" xfId="1" applyNumberFormat="1" applyFont="1" applyFill="1" applyBorder="1" applyAlignment="1">
      <alignment vertical="center" wrapText="1"/>
    </xf>
    <xf numFmtId="4" fontId="5" fillId="0" borderId="1" xfId="1" applyNumberFormat="1" applyFont="1" applyFill="1" applyBorder="1" applyAlignment="1">
      <alignment horizontal="right" vertical="center" wrapText="1"/>
    </xf>
    <xf numFmtId="0" fontId="5" fillId="0" borderId="1" xfId="0" applyFont="1" applyFill="1" applyBorder="1" applyAlignment="1">
      <alignment vertical="top" wrapText="1"/>
    </xf>
    <xf numFmtId="4" fontId="3" fillId="0" borderId="1" xfId="1" applyNumberFormat="1" applyFont="1" applyFill="1" applyBorder="1" applyAlignment="1">
      <alignment horizontal="center" vertical="center" wrapText="1"/>
    </xf>
    <xf numFmtId="0" fontId="3" fillId="0" borderId="1" xfId="0" applyFont="1" applyFill="1" applyBorder="1" applyAlignment="1">
      <alignment vertical="top"/>
    </xf>
    <xf numFmtId="0" fontId="5" fillId="0" borderId="1" xfId="0" applyFont="1" applyFill="1" applyBorder="1" applyAlignment="1">
      <alignment horizontal="center" vertical="center" wrapText="1"/>
    </xf>
    <xf numFmtId="0" fontId="3" fillId="0" borderId="1" xfId="0" applyFont="1" applyFill="1" applyBorder="1" applyAlignment="1">
      <alignment horizontal="center"/>
    </xf>
    <xf numFmtId="0" fontId="3" fillId="0" borderId="1" xfId="0" applyFont="1" applyFill="1" applyBorder="1"/>
    <xf numFmtId="164" fontId="3" fillId="0" borderId="1" xfId="0" applyNumberFormat="1" applyFont="1" applyFill="1" applyBorder="1"/>
    <xf numFmtId="0" fontId="3" fillId="0" borderId="1" xfId="0" applyFont="1" applyFill="1" applyBorder="1" applyAlignment="1">
      <alignment horizontal="right"/>
    </xf>
    <xf numFmtId="0" fontId="5" fillId="0" borderId="1" xfId="0" applyFont="1" applyFill="1" applyBorder="1" applyAlignment="1">
      <alignment horizontal="center"/>
    </xf>
    <xf numFmtId="4" fontId="5" fillId="0" borderId="1" xfId="0" applyNumberFormat="1" applyFont="1" applyFill="1" applyBorder="1" applyAlignment="1">
      <alignment horizontal="right"/>
    </xf>
    <xf numFmtId="0" fontId="5" fillId="0" borderId="1" xfId="0" applyFont="1" applyFill="1" applyBorder="1" applyAlignment="1">
      <alignment horizontal="left" vertical="center" wrapText="1"/>
    </xf>
    <xf numFmtId="0" fontId="6" fillId="0" borderId="1" xfId="2"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0" xfId="0" applyFont="1" applyFill="1" applyAlignment="1">
      <alignment vertical="center"/>
    </xf>
    <xf numFmtId="164" fontId="3" fillId="0" borderId="0" xfId="0" applyNumberFormat="1" applyFont="1" applyFill="1" applyAlignment="1">
      <alignment horizontal="center" vertical="center"/>
    </xf>
    <xf numFmtId="0" fontId="10" fillId="0" borderId="0" xfId="0" applyFont="1" applyFill="1" applyAlignment="1">
      <alignment horizontal="center" vertical="center"/>
    </xf>
    <xf numFmtId="164" fontId="3" fillId="0" borderId="0" xfId="0" applyNumberFormat="1" applyFont="1" applyFill="1" applyAlignment="1">
      <alignment vertical="center"/>
    </xf>
    <xf numFmtId="0" fontId="3" fillId="0" borderId="1" xfId="0" applyFont="1" applyFill="1" applyBorder="1" applyAlignment="1">
      <alignment horizontal="center" vertical="center"/>
    </xf>
    <xf numFmtId="0" fontId="11" fillId="0" borderId="1" xfId="0" applyFont="1" applyFill="1" applyBorder="1" applyAlignment="1">
      <alignment vertical="top" wrapText="1"/>
    </xf>
    <xf numFmtId="0" fontId="12" fillId="0" borderId="0" xfId="0" applyFont="1" applyFill="1"/>
    <xf numFmtId="0" fontId="3" fillId="0" borderId="1" xfId="0" applyFont="1" applyFill="1" applyBorder="1" applyAlignment="1">
      <alignment horizontal="center" vertical="center"/>
    </xf>
    <xf numFmtId="164" fontId="13" fillId="0" borderId="1" xfId="1" applyNumberFormat="1" applyFont="1" applyFill="1" applyBorder="1" applyAlignment="1">
      <alignment vertical="center"/>
    </xf>
    <xf numFmtId="4" fontId="13" fillId="0" borderId="1" xfId="1" applyNumberFormat="1"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164" fontId="3" fillId="2" borderId="1" xfId="1" applyNumberFormat="1" applyFont="1" applyFill="1" applyBorder="1" applyAlignment="1">
      <alignment vertical="center"/>
    </xf>
    <xf numFmtId="4" fontId="3" fillId="2" borderId="1" xfId="1" applyNumberFormat="1" applyFont="1" applyFill="1" applyBorder="1" applyAlignment="1">
      <alignment vertical="center"/>
    </xf>
    <xf numFmtId="4" fontId="3" fillId="2" borderId="1" xfId="1" applyNumberFormat="1" applyFont="1" applyFill="1" applyBorder="1" applyAlignment="1">
      <alignment horizontal="right" vertical="center" wrapText="1"/>
    </xf>
    <xf numFmtId="4" fontId="3" fillId="2" borderId="1" xfId="0" applyNumberFormat="1" applyFont="1" applyFill="1" applyBorder="1" applyAlignment="1">
      <alignment horizontal="right" vertical="center" wrapText="1"/>
    </xf>
    <xf numFmtId="0" fontId="3" fillId="2" borderId="1" xfId="0" applyFont="1" applyFill="1" applyBorder="1" applyAlignment="1">
      <alignment horizontal="right" vertical="center"/>
    </xf>
    <xf numFmtId="0" fontId="3" fillId="2" borderId="1" xfId="0" applyFont="1" applyFill="1" applyBorder="1" applyAlignment="1">
      <alignment horizontal="right" vertical="center" wrapText="1"/>
    </xf>
    <xf numFmtId="0" fontId="4" fillId="2" borderId="1" xfId="2" applyFont="1" applyFill="1" applyBorder="1" applyAlignment="1">
      <alignment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3" fillId="2" borderId="0" xfId="0" applyFont="1" applyFill="1" applyAlignment="1">
      <alignment vertical="center"/>
    </xf>
  </cellXfs>
  <cellStyles count="6">
    <cellStyle name="Euro" xfId="4"/>
    <cellStyle name="Hyperlink 2" xfId="5"/>
    <cellStyle name="Link" xfId="2" builtinId="8"/>
    <cellStyle name="Standard" xfId="0" builtinId="0"/>
    <cellStyle name="Standard 2" xfId="3"/>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orbert.stockhausen@sinzig.de" TargetMode="External"/><Relationship Id="rId13" Type="http://schemas.openxmlformats.org/officeDocument/2006/relationships/hyperlink" Target="mailto:joerg.hamacher@aw-online.de" TargetMode="External"/><Relationship Id="rId18" Type="http://schemas.openxmlformats.org/officeDocument/2006/relationships/hyperlink" Target="mailto:arnold.hoffmann@adenau.de," TargetMode="External"/><Relationship Id="rId3" Type="http://schemas.openxmlformats.org/officeDocument/2006/relationships/hyperlink" Target="mailto:wolfram.baecker@altenahr.de" TargetMode="External"/><Relationship Id="rId21" Type="http://schemas.openxmlformats.org/officeDocument/2006/relationships/hyperlink" Target="mailto:arnold.hoffmann@adenau.de,juergen.adriany@adenau.de" TargetMode="External"/><Relationship Id="rId7" Type="http://schemas.openxmlformats.org/officeDocument/2006/relationships/hyperlink" Target="mailto:andreas.schneider@gemeinde-grafschaft.de" TargetMode="External"/><Relationship Id="rId12" Type="http://schemas.openxmlformats.org/officeDocument/2006/relationships/hyperlink" Target="mailto:joerg.hamacher@aw-online.de" TargetMode="External"/><Relationship Id="rId17" Type="http://schemas.openxmlformats.org/officeDocument/2006/relationships/hyperlink" Target="mailto:joerg.hamacher@aw-online.de" TargetMode="External"/><Relationship Id="rId2" Type="http://schemas.openxmlformats.org/officeDocument/2006/relationships/hyperlink" Target="mailto:f.nelles@remagen.de" TargetMode="External"/><Relationship Id="rId16" Type="http://schemas.openxmlformats.org/officeDocument/2006/relationships/hyperlink" Target="mailto:joerg.hamacher@aw-online.de" TargetMode="External"/><Relationship Id="rId20" Type="http://schemas.openxmlformats.org/officeDocument/2006/relationships/hyperlink" Target="mailto:helga.heckenbach@bad-breisig.de" TargetMode="External"/><Relationship Id="rId1" Type="http://schemas.openxmlformats.org/officeDocument/2006/relationships/hyperlink" Target="mailto:f.nelles@remagen.de" TargetMode="External"/><Relationship Id="rId6" Type="http://schemas.openxmlformats.org/officeDocument/2006/relationships/hyperlink" Target="mailto:katja.mueller@brohltal.de" TargetMode="External"/><Relationship Id="rId11" Type="http://schemas.openxmlformats.org/officeDocument/2006/relationships/hyperlink" Target="mailto:helga.heckenbach@bad-breisig.de" TargetMode="External"/><Relationship Id="rId24" Type="http://schemas.openxmlformats.org/officeDocument/2006/relationships/printerSettings" Target="../printerSettings/printerSettings1.bin"/><Relationship Id="rId5" Type="http://schemas.openxmlformats.org/officeDocument/2006/relationships/hyperlink" Target="mailto:andreas.schneider@gemeinde-grafschaft.de" TargetMode="External"/><Relationship Id="rId15" Type="http://schemas.openxmlformats.org/officeDocument/2006/relationships/hyperlink" Target="mailto:joerg.hamacher@aw-online.de" TargetMode="External"/><Relationship Id="rId23" Type="http://schemas.openxmlformats.org/officeDocument/2006/relationships/hyperlink" Target="mailto:wolfram.baecker@altenahr.de" TargetMode="External"/><Relationship Id="rId10" Type="http://schemas.openxmlformats.org/officeDocument/2006/relationships/hyperlink" Target="mailto:helga.heckenbach@bad-breisig.de" TargetMode="External"/><Relationship Id="rId19" Type="http://schemas.openxmlformats.org/officeDocument/2006/relationships/hyperlink" Target="mailto:helga.heckenbach@bad-breisig.de" TargetMode="External"/><Relationship Id="rId4" Type="http://schemas.openxmlformats.org/officeDocument/2006/relationships/hyperlink" Target="mailto:wolfram.baecker@altenahr.de" TargetMode="External"/><Relationship Id="rId9" Type="http://schemas.openxmlformats.org/officeDocument/2006/relationships/hyperlink" Target="mailto:norbert.stockhausen@sinzig.de" TargetMode="External"/><Relationship Id="rId14" Type="http://schemas.openxmlformats.org/officeDocument/2006/relationships/hyperlink" Target="mailto:joerg.hamacher@aw-online.de" TargetMode="External"/><Relationship Id="rId22" Type="http://schemas.openxmlformats.org/officeDocument/2006/relationships/hyperlink" Target="mailto:norbert.stockhausen@sinzig.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9"/>
  <sheetViews>
    <sheetView tabSelected="1" topLeftCell="N1" zoomScale="70" zoomScaleNormal="70" workbookViewId="0">
      <selection sqref="A1:AB56"/>
    </sheetView>
  </sheetViews>
  <sheetFormatPr baseColWidth="10" defaultColWidth="11.42578125" defaultRowHeight="12.75" x14ac:dyDescent="0.2"/>
  <cols>
    <col min="1" max="1" width="14.5703125" style="2" customWidth="1"/>
    <col min="2" max="2" width="13.7109375" style="28" bestFit="1" customWidth="1"/>
    <col min="3" max="3" width="6.7109375" style="1" bestFit="1" customWidth="1"/>
    <col min="4" max="4" width="13.7109375" style="9" customWidth="1"/>
    <col min="5" max="5" width="9.28515625" style="9" customWidth="1"/>
    <col min="6" max="6" width="15.5703125" style="2" customWidth="1"/>
    <col min="7" max="7" width="10.85546875" style="2" customWidth="1"/>
    <col min="8" max="8" width="55.7109375" style="9" customWidth="1"/>
    <col min="9" max="9" width="8.140625" style="2" customWidth="1"/>
    <col min="10" max="10" width="12.28515625" style="1" customWidth="1"/>
    <col min="11" max="11" width="10.5703125" style="1" customWidth="1"/>
    <col min="12" max="12" width="14.42578125" style="10" customWidth="1"/>
    <col min="13" max="13" width="14.42578125" style="11" customWidth="1"/>
    <col min="14" max="14" width="14.42578125" style="12" customWidth="1"/>
    <col min="15" max="15" width="11.85546875" style="11" customWidth="1"/>
    <col min="16" max="16" width="17.42578125" style="11" customWidth="1"/>
    <col min="17" max="17" width="12.85546875" style="12" customWidth="1"/>
    <col min="18" max="18" width="13.85546875" style="11" customWidth="1"/>
    <col min="19" max="19" width="14.7109375" style="2" customWidth="1"/>
    <col min="20" max="20" width="19.28515625" style="2" customWidth="1"/>
    <col min="21" max="21" width="19.7109375" style="2" customWidth="1"/>
    <col min="22" max="22" width="11.7109375" style="2" customWidth="1"/>
    <col min="23" max="23" width="13.28515625" style="2" customWidth="1"/>
    <col min="24" max="24" width="15.28515625" style="2" customWidth="1"/>
    <col min="25" max="25" width="30" style="9" customWidth="1"/>
    <col min="26" max="26" width="18.7109375" style="13" customWidth="1"/>
    <col min="27" max="27" width="40.85546875" style="13" customWidth="1"/>
    <col min="28" max="28" width="37.5703125" style="13" customWidth="1"/>
    <col min="29" max="29" width="19.28515625" style="2" customWidth="1"/>
    <col min="30" max="16384" width="11.42578125" style="2"/>
  </cols>
  <sheetData>
    <row r="1" spans="1:30" ht="40.5" customHeight="1" x14ac:dyDescent="0.2">
      <c r="C1" s="22"/>
      <c r="D1" s="22" t="s">
        <v>332</v>
      </c>
      <c r="E1" s="22"/>
      <c r="F1" s="22"/>
      <c r="G1" s="22"/>
      <c r="H1" s="22"/>
      <c r="J1" s="96"/>
      <c r="K1" s="97"/>
      <c r="L1" s="98"/>
    </row>
    <row r="2" spans="1:30" ht="13.5" customHeight="1" x14ac:dyDescent="0.2">
      <c r="C2" s="24"/>
      <c r="D2" s="25"/>
      <c r="E2" s="24"/>
      <c r="F2" s="9"/>
      <c r="H2" s="1"/>
      <c r="J2" s="23"/>
    </row>
    <row r="3" spans="1:30" ht="12.75" customHeight="1" x14ac:dyDescent="0.2">
      <c r="C3" s="2"/>
      <c r="D3" s="2" t="s">
        <v>18</v>
      </c>
      <c r="E3" s="2"/>
      <c r="H3" s="2"/>
      <c r="J3" s="23"/>
    </row>
    <row r="4" spans="1:30" ht="12.75" customHeight="1" x14ac:dyDescent="0.2">
      <c r="C4" s="2"/>
      <c r="D4" s="2" t="s">
        <v>19</v>
      </c>
      <c r="E4" s="2"/>
      <c r="H4" s="2"/>
      <c r="I4" s="26"/>
      <c r="J4" s="27"/>
    </row>
    <row r="5" spans="1:30" ht="12.75" customHeight="1" x14ac:dyDescent="0.2">
      <c r="C5" s="2"/>
      <c r="D5" s="2" t="s">
        <v>20</v>
      </c>
      <c r="E5" s="2"/>
      <c r="H5" s="2"/>
      <c r="I5" s="26"/>
      <c r="J5" s="27"/>
    </row>
    <row r="6" spans="1:30" ht="12.75" customHeight="1" x14ac:dyDescent="0.2">
      <c r="C6" s="2"/>
      <c r="D6" s="2" t="s">
        <v>0</v>
      </c>
      <c r="E6" s="2"/>
      <c r="H6" s="2"/>
      <c r="I6" s="26"/>
      <c r="J6" s="27"/>
    </row>
    <row r="8" spans="1:30" x14ac:dyDescent="0.2">
      <c r="A8" s="35"/>
      <c r="B8" s="44"/>
      <c r="C8" s="99"/>
      <c r="D8" s="32"/>
      <c r="E8" s="32"/>
      <c r="F8" s="35"/>
      <c r="G8" s="35"/>
      <c r="H8" s="32"/>
      <c r="I8" s="99"/>
      <c r="J8" s="99"/>
      <c r="K8" s="99"/>
      <c r="L8" s="45"/>
      <c r="M8" s="46"/>
      <c r="N8" s="21"/>
      <c r="O8" s="46"/>
      <c r="P8" s="46"/>
      <c r="Q8" s="21"/>
      <c r="R8" s="46"/>
      <c r="S8" s="106" t="s">
        <v>239</v>
      </c>
      <c r="T8" s="106"/>
      <c r="U8" s="106"/>
      <c r="V8" s="106"/>
      <c r="W8" s="106"/>
      <c r="X8" s="106"/>
      <c r="Y8" s="106"/>
      <c r="Z8" s="47"/>
      <c r="AA8" s="47"/>
      <c r="AB8" s="47"/>
    </row>
    <row r="9" spans="1:30" s="17" customFormat="1" ht="100.5" customHeight="1" x14ac:dyDescent="0.2">
      <c r="A9" s="14" t="s">
        <v>288</v>
      </c>
      <c r="B9" s="48" t="s">
        <v>289</v>
      </c>
      <c r="C9" s="39" t="s">
        <v>16</v>
      </c>
      <c r="D9" s="14" t="s">
        <v>1</v>
      </c>
      <c r="E9" s="14" t="s">
        <v>22</v>
      </c>
      <c r="F9" s="14" t="s">
        <v>2</v>
      </c>
      <c r="G9" s="14" t="s">
        <v>22</v>
      </c>
      <c r="H9" s="14" t="s">
        <v>3</v>
      </c>
      <c r="I9" s="14" t="s">
        <v>15</v>
      </c>
      <c r="J9" s="14" t="s">
        <v>4</v>
      </c>
      <c r="K9" s="14" t="s">
        <v>290</v>
      </c>
      <c r="L9" s="14" t="s">
        <v>14</v>
      </c>
      <c r="M9" s="14" t="s">
        <v>5</v>
      </c>
      <c r="N9" s="49" t="s">
        <v>17</v>
      </c>
      <c r="O9" s="14" t="s">
        <v>291</v>
      </c>
      <c r="P9" s="14" t="s">
        <v>292</v>
      </c>
      <c r="Q9" s="14" t="s">
        <v>21</v>
      </c>
      <c r="R9" s="14" t="s">
        <v>25</v>
      </c>
      <c r="S9" s="14" t="s">
        <v>6</v>
      </c>
      <c r="T9" s="14" t="s">
        <v>7</v>
      </c>
      <c r="U9" s="14" t="s">
        <v>8</v>
      </c>
      <c r="V9" s="14" t="s">
        <v>9</v>
      </c>
      <c r="W9" s="14" t="s">
        <v>10</v>
      </c>
      <c r="X9" s="14" t="s">
        <v>11</v>
      </c>
      <c r="Y9" s="14" t="s">
        <v>12</v>
      </c>
      <c r="Z9" s="14" t="s">
        <v>284</v>
      </c>
      <c r="AA9" s="14" t="s">
        <v>188</v>
      </c>
      <c r="AB9" s="14" t="s">
        <v>187</v>
      </c>
      <c r="AC9" s="15"/>
      <c r="AD9" s="16"/>
    </row>
    <row r="10" spans="1:30" s="19" customFormat="1" ht="16.5" customHeight="1" x14ac:dyDescent="0.2">
      <c r="A10" s="50">
        <v>0</v>
      </c>
      <c r="B10" s="37">
        <v>1</v>
      </c>
      <c r="C10" s="50">
        <v>2</v>
      </c>
      <c r="D10" s="18">
        <v>3</v>
      </c>
      <c r="E10" s="18">
        <v>4</v>
      </c>
      <c r="F10" s="18">
        <v>5</v>
      </c>
      <c r="G10" s="18">
        <v>6</v>
      </c>
      <c r="H10" s="18">
        <v>7</v>
      </c>
      <c r="I10" s="18">
        <v>8</v>
      </c>
      <c r="J10" s="18">
        <v>9</v>
      </c>
      <c r="K10" s="18">
        <v>10</v>
      </c>
      <c r="L10" s="18">
        <v>11</v>
      </c>
      <c r="M10" s="18">
        <v>12</v>
      </c>
      <c r="N10" s="18">
        <v>13</v>
      </c>
      <c r="O10" s="18">
        <v>14</v>
      </c>
      <c r="P10" s="18">
        <v>15</v>
      </c>
      <c r="Q10" s="18">
        <v>16</v>
      </c>
      <c r="R10" s="18">
        <v>17</v>
      </c>
      <c r="S10" s="18">
        <v>18</v>
      </c>
      <c r="T10" s="18">
        <v>19</v>
      </c>
      <c r="U10" s="18">
        <v>20</v>
      </c>
      <c r="V10" s="18">
        <v>21</v>
      </c>
      <c r="W10" s="18">
        <v>22</v>
      </c>
      <c r="X10" s="18">
        <v>23</v>
      </c>
      <c r="Y10" s="18">
        <v>24</v>
      </c>
      <c r="Z10" s="50">
        <v>25</v>
      </c>
      <c r="AA10" s="50">
        <v>26</v>
      </c>
      <c r="AB10" s="50">
        <v>27</v>
      </c>
    </row>
    <row r="11" spans="1:30" s="1" customFormat="1" x14ac:dyDescent="0.2">
      <c r="A11" s="99"/>
      <c r="B11" s="37"/>
      <c r="C11" s="99"/>
      <c r="D11" s="51"/>
      <c r="E11" s="99" t="s">
        <v>23</v>
      </c>
      <c r="F11" s="99"/>
      <c r="G11" s="99" t="s">
        <v>23</v>
      </c>
      <c r="H11" s="51"/>
      <c r="I11" s="99" t="s">
        <v>24</v>
      </c>
      <c r="J11" s="99" t="s">
        <v>285</v>
      </c>
      <c r="K11" s="99" t="s">
        <v>285</v>
      </c>
      <c r="L11" s="52" t="s">
        <v>13</v>
      </c>
      <c r="M11" s="20" t="s">
        <v>13</v>
      </c>
      <c r="N11" s="21" t="s">
        <v>13</v>
      </c>
      <c r="O11" s="20" t="s">
        <v>13</v>
      </c>
      <c r="P11" s="20" t="s">
        <v>13</v>
      </c>
      <c r="Q11" s="21" t="s">
        <v>13</v>
      </c>
      <c r="R11" s="20" t="s">
        <v>13</v>
      </c>
      <c r="S11" s="3"/>
      <c r="T11" s="3"/>
      <c r="U11" s="3"/>
      <c r="V11" s="3"/>
      <c r="W11" s="3"/>
      <c r="X11" s="3"/>
      <c r="Y11" s="32"/>
      <c r="Z11" s="47"/>
      <c r="AA11" s="47"/>
      <c r="AB11" s="47"/>
    </row>
    <row r="12" spans="1:30" s="1" customFormat="1" ht="200.25" customHeight="1" x14ac:dyDescent="0.2">
      <c r="A12" s="99">
        <v>131001</v>
      </c>
      <c r="B12" s="37" t="s">
        <v>308</v>
      </c>
      <c r="C12" s="99">
        <v>1</v>
      </c>
      <c r="D12" s="32" t="s">
        <v>173</v>
      </c>
      <c r="E12" s="32"/>
      <c r="F12" s="32" t="s">
        <v>174</v>
      </c>
      <c r="G12" s="35" t="s">
        <v>74</v>
      </c>
      <c r="H12" s="32" t="s">
        <v>175</v>
      </c>
      <c r="I12" s="99" t="s">
        <v>28</v>
      </c>
      <c r="J12" s="37" t="s">
        <v>254</v>
      </c>
      <c r="K12" s="37" t="s">
        <v>255</v>
      </c>
      <c r="L12" s="30">
        <v>389368</v>
      </c>
      <c r="M12" s="31">
        <f>L12</f>
        <v>389368</v>
      </c>
      <c r="N12" s="6">
        <v>350431</v>
      </c>
      <c r="O12" s="31">
        <v>0</v>
      </c>
      <c r="P12" s="31">
        <v>0</v>
      </c>
      <c r="Q12" s="38">
        <v>22300</v>
      </c>
      <c r="R12" s="31">
        <v>0</v>
      </c>
      <c r="S12" s="3" t="s">
        <v>176</v>
      </c>
      <c r="T12" s="53" t="s">
        <v>181</v>
      </c>
      <c r="U12" s="53" t="s">
        <v>177</v>
      </c>
      <c r="V12" s="53">
        <v>53474</v>
      </c>
      <c r="W12" s="53" t="s">
        <v>174</v>
      </c>
      <c r="X12" s="53" t="s">
        <v>182</v>
      </c>
      <c r="Y12" s="54" t="s">
        <v>178</v>
      </c>
      <c r="Z12" s="55" t="s">
        <v>240</v>
      </c>
      <c r="AA12" s="55" t="s">
        <v>279</v>
      </c>
      <c r="AB12" s="55" t="s">
        <v>280</v>
      </c>
    </row>
    <row r="13" spans="1:30" s="1" customFormat="1" ht="89.25" x14ac:dyDescent="0.2">
      <c r="A13" s="99">
        <v>131002</v>
      </c>
      <c r="B13" s="37"/>
      <c r="C13" s="99">
        <v>2</v>
      </c>
      <c r="D13" s="32" t="s">
        <v>173</v>
      </c>
      <c r="E13" s="32"/>
      <c r="F13" s="32" t="s">
        <v>114</v>
      </c>
      <c r="G13" s="35" t="s">
        <v>166</v>
      </c>
      <c r="H13" s="32" t="s">
        <v>319</v>
      </c>
      <c r="I13" s="99" t="s">
        <v>28</v>
      </c>
      <c r="J13" s="37" t="s">
        <v>254</v>
      </c>
      <c r="K13" s="37" t="s">
        <v>255</v>
      </c>
      <c r="L13" s="30">
        <v>130840</v>
      </c>
      <c r="M13" s="31">
        <f t="shared" ref="M13:M15" si="0">L13</f>
        <v>130840</v>
      </c>
      <c r="N13" s="6">
        <f t="shared" ref="N13:N14" si="1">M13*0.9</f>
        <v>117756</v>
      </c>
      <c r="O13" s="31">
        <v>0</v>
      </c>
      <c r="P13" s="31">
        <v>0</v>
      </c>
      <c r="Q13" s="38">
        <v>5700</v>
      </c>
      <c r="R13" s="31">
        <v>0</v>
      </c>
      <c r="S13" s="3" t="s">
        <v>176</v>
      </c>
      <c r="T13" s="53" t="s">
        <v>181</v>
      </c>
      <c r="U13" s="53" t="s">
        <v>177</v>
      </c>
      <c r="V13" s="53">
        <v>53474</v>
      </c>
      <c r="W13" s="53" t="s">
        <v>174</v>
      </c>
      <c r="X13" s="53" t="s">
        <v>182</v>
      </c>
      <c r="Y13" s="54" t="s">
        <v>178</v>
      </c>
      <c r="Z13" s="55" t="s">
        <v>240</v>
      </c>
      <c r="AA13" s="55" t="s">
        <v>324</v>
      </c>
      <c r="AB13" s="55" t="s">
        <v>280</v>
      </c>
    </row>
    <row r="14" spans="1:30" s="1" customFormat="1" ht="89.25" x14ac:dyDescent="0.2">
      <c r="A14" s="99">
        <v>131003</v>
      </c>
      <c r="B14" s="37"/>
      <c r="C14" s="99">
        <v>3</v>
      </c>
      <c r="D14" s="32" t="s">
        <v>173</v>
      </c>
      <c r="E14" s="32"/>
      <c r="F14" s="32" t="s">
        <v>128</v>
      </c>
      <c r="G14" s="35" t="s">
        <v>140</v>
      </c>
      <c r="H14" s="32" t="s">
        <v>179</v>
      </c>
      <c r="I14" s="99" t="s">
        <v>28</v>
      </c>
      <c r="J14" s="37" t="s">
        <v>254</v>
      </c>
      <c r="K14" s="37" t="s">
        <v>255</v>
      </c>
      <c r="L14" s="30">
        <v>278460</v>
      </c>
      <c r="M14" s="31">
        <f t="shared" si="0"/>
        <v>278460</v>
      </c>
      <c r="N14" s="6">
        <f t="shared" si="1"/>
        <v>250614</v>
      </c>
      <c r="O14" s="31">
        <v>0</v>
      </c>
      <c r="P14" s="31">
        <v>0</v>
      </c>
      <c r="Q14" s="38">
        <v>6845</v>
      </c>
      <c r="R14" s="31">
        <v>0</v>
      </c>
      <c r="S14" s="3" t="s">
        <v>176</v>
      </c>
      <c r="T14" s="53" t="s">
        <v>181</v>
      </c>
      <c r="U14" s="53" t="s">
        <v>177</v>
      </c>
      <c r="V14" s="53">
        <v>53474</v>
      </c>
      <c r="W14" s="53" t="s">
        <v>174</v>
      </c>
      <c r="X14" s="53" t="s">
        <v>182</v>
      </c>
      <c r="Y14" s="54" t="s">
        <v>178</v>
      </c>
      <c r="Z14" s="55" t="s">
        <v>240</v>
      </c>
      <c r="AA14" s="55" t="s">
        <v>249</v>
      </c>
      <c r="AB14" s="55" t="s">
        <v>280</v>
      </c>
    </row>
    <row r="15" spans="1:30" s="1" customFormat="1" ht="89.25" x14ac:dyDescent="0.2">
      <c r="A15" s="99">
        <v>131004</v>
      </c>
      <c r="B15" s="37" t="s">
        <v>314</v>
      </c>
      <c r="C15" s="99">
        <v>4</v>
      </c>
      <c r="D15" s="32" t="s">
        <v>173</v>
      </c>
      <c r="E15" s="32"/>
      <c r="F15" s="32" t="s">
        <v>128</v>
      </c>
      <c r="G15" s="35" t="s">
        <v>140</v>
      </c>
      <c r="H15" s="32" t="s">
        <v>180</v>
      </c>
      <c r="I15" s="99" t="s">
        <v>28</v>
      </c>
      <c r="J15" s="37" t="s">
        <v>254</v>
      </c>
      <c r="K15" s="37" t="s">
        <v>255</v>
      </c>
      <c r="L15" s="30">
        <f>282932+185317</f>
        <v>468249</v>
      </c>
      <c r="M15" s="31">
        <f t="shared" si="0"/>
        <v>468249</v>
      </c>
      <c r="N15" s="6">
        <v>421424</v>
      </c>
      <c r="O15" s="31">
        <v>0</v>
      </c>
      <c r="P15" s="31">
        <v>0</v>
      </c>
      <c r="Q15" s="38">
        <v>12520</v>
      </c>
      <c r="R15" s="31">
        <v>0</v>
      </c>
      <c r="S15" s="3" t="s">
        <v>176</v>
      </c>
      <c r="T15" s="53" t="s">
        <v>181</v>
      </c>
      <c r="U15" s="53" t="s">
        <v>177</v>
      </c>
      <c r="V15" s="53">
        <v>53474</v>
      </c>
      <c r="W15" s="53" t="s">
        <v>174</v>
      </c>
      <c r="X15" s="53" t="s">
        <v>182</v>
      </c>
      <c r="Y15" s="54" t="s">
        <v>178</v>
      </c>
      <c r="Z15" s="55" t="s">
        <v>240</v>
      </c>
      <c r="AA15" s="55" t="s">
        <v>249</v>
      </c>
      <c r="AB15" s="55" t="s">
        <v>280</v>
      </c>
    </row>
    <row r="16" spans="1:30" s="1" customFormat="1" ht="89.25" x14ac:dyDescent="0.2">
      <c r="A16" s="99">
        <v>131005</v>
      </c>
      <c r="B16" s="37" t="s">
        <v>326</v>
      </c>
      <c r="C16" s="99">
        <v>5</v>
      </c>
      <c r="D16" s="32" t="s">
        <v>173</v>
      </c>
      <c r="E16" s="32"/>
      <c r="F16" s="32" t="s">
        <v>174</v>
      </c>
      <c r="G16" s="35" t="s">
        <v>74</v>
      </c>
      <c r="H16" s="32" t="s">
        <v>315</v>
      </c>
      <c r="I16" s="99" t="s">
        <v>28</v>
      </c>
      <c r="J16" s="37" t="s">
        <v>254</v>
      </c>
      <c r="K16" s="37" t="s">
        <v>255</v>
      </c>
      <c r="L16" s="30">
        <v>61127</v>
      </c>
      <c r="M16" s="31">
        <f>L16</f>
        <v>61127</v>
      </c>
      <c r="N16" s="6">
        <v>55014</v>
      </c>
      <c r="O16" s="31">
        <v>0</v>
      </c>
      <c r="P16" s="31">
        <v>0</v>
      </c>
      <c r="Q16" s="38">
        <v>6864</v>
      </c>
      <c r="R16" s="31">
        <v>0</v>
      </c>
      <c r="S16" s="3" t="s">
        <v>176</v>
      </c>
      <c r="T16" s="53" t="s">
        <v>181</v>
      </c>
      <c r="U16" s="53" t="s">
        <v>177</v>
      </c>
      <c r="V16" s="53">
        <v>53474</v>
      </c>
      <c r="W16" s="53" t="s">
        <v>174</v>
      </c>
      <c r="X16" s="53" t="s">
        <v>182</v>
      </c>
      <c r="Y16" s="54" t="s">
        <v>178</v>
      </c>
      <c r="Z16" s="55" t="s">
        <v>240</v>
      </c>
      <c r="AA16" s="55" t="s">
        <v>318</v>
      </c>
      <c r="AB16" s="55" t="s">
        <v>280</v>
      </c>
    </row>
    <row r="17" spans="1:28" s="41" customFormat="1" ht="89.25" x14ac:dyDescent="0.2">
      <c r="A17" s="99">
        <v>131006</v>
      </c>
      <c r="B17" s="37"/>
      <c r="C17" s="99">
        <v>6</v>
      </c>
      <c r="D17" s="56" t="s">
        <v>173</v>
      </c>
      <c r="E17" s="56"/>
      <c r="F17" s="56" t="s">
        <v>128</v>
      </c>
      <c r="G17" s="57" t="s">
        <v>140</v>
      </c>
      <c r="H17" s="56" t="s">
        <v>183</v>
      </c>
      <c r="I17" s="58" t="s">
        <v>28</v>
      </c>
      <c r="J17" s="59" t="s">
        <v>254</v>
      </c>
      <c r="K17" s="59" t="s">
        <v>255</v>
      </c>
      <c r="L17" s="60">
        <v>55488</v>
      </c>
      <c r="M17" s="61">
        <f>L17</f>
        <v>55488</v>
      </c>
      <c r="N17" s="62"/>
      <c r="O17" s="61">
        <v>0</v>
      </c>
      <c r="P17" s="61">
        <v>0</v>
      </c>
      <c r="Q17" s="63">
        <v>10700</v>
      </c>
      <c r="R17" s="61">
        <v>0</v>
      </c>
      <c r="S17" s="64" t="s">
        <v>176</v>
      </c>
      <c r="T17" s="65" t="s">
        <v>181</v>
      </c>
      <c r="U17" s="65" t="s">
        <v>177</v>
      </c>
      <c r="V17" s="65">
        <v>53474</v>
      </c>
      <c r="W17" s="65" t="s">
        <v>174</v>
      </c>
      <c r="X17" s="65" t="s">
        <v>182</v>
      </c>
      <c r="Y17" s="66" t="s">
        <v>178</v>
      </c>
      <c r="Z17" s="67" t="s">
        <v>240</v>
      </c>
      <c r="AA17" s="67" t="s">
        <v>249</v>
      </c>
      <c r="AB17" s="67" t="s">
        <v>280</v>
      </c>
    </row>
    <row r="18" spans="1:28" s="1" customFormat="1" ht="38.25" x14ac:dyDescent="0.2">
      <c r="A18" s="99">
        <v>131007</v>
      </c>
      <c r="B18" s="37" t="s">
        <v>309</v>
      </c>
      <c r="C18" s="99">
        <v>7</v>
      </c>
      <c r="D18" s="32" t="s">
        <v>60</v>
      </c>
      <c r="E18" s="32"/>
      <c r="F18" s="32" t="s">
        <v>281</v>
      </c>
      <c r="G18" s="35" t="s">
        <v>74</v>
      </c>
      <c r="H18" s="32" t="s">
        <v>49</v>
      </c>
      <c r="I18" s="99" t="s">
        <v>50</v>
      </c>
      <c r="J18" s="37" t="s">
        <v>254</v>
      </c>
      <c r="K18" s="37" t="s">
        <v>256</v>
      </c>
      <c r="L18" s="30">
        <v>342000</v>
      </c>
      <c r="M18" s="30">
        <v>342000</v>
      </c>
      <c r="N18" s="6">
        <f t="shared" ref="N18" si="2">M18*90%</f>
        <v>307800</v>
      </c>
      <c r="O18" s="31">
        <v>0</v>
      </c>
      <c r="P18" s="31">
        <v>0</v>
      </c>
      <c r="Q18" s="38">
        <v>0</v>
      </c>
      <c r="R18" s="31">
        <v>0</v>
      </c>
      <c r="S18" s="3" t="s">
        <v>51</v>
      </c>
      <c r="T18" s="53" t="s">
        <v>52</v>
      </c>
      <c r="U18" s="3" t="s">
        <v>53</v>
      </c>
      <c r="V18" s="3">
        <v>53474</v>
      </c>
      <c r="W18" s="53" t="s">
        <v>64</v>
      </c>
      <c r="X18" s="3" t="s">
        <v>73</v>
      </c>
      <c r="Y18" s="54" t="s">
        <v>54</v>
      </c>
      <c r="Z18" s="55" t="s">
        <v>241</v>
      </c>
      <c r="AA18" s="55" t="s">
        <v>307</v>
      </c>
      <c r="AB18" s="55" t="s">
        <v>306</v>
      </c>
    </row>
    <row r="19" spans="1:28" s="42" customFormat="1" ht="38.25" x14ac:dyDescent="0.2">
      <c r="A19" s="58">
        <v>131008</v>
      </c>
      <c r="B19" s="59"/>
      <c r="C19" s="58">
        <v>8</v>
      </c>
      <c r="D19" s="56" t="s">
        <v>60</v>
      </c>
      <c r="E19" s="56"/>
      <c r="F19" s="56" t="s">
        <v>282</v>
      </c>
      <c r="G19" s="57" t="s">
        <v>74</v>
      </c>
      <c r="H19" s="56" t="s">
        <v>49</v>
      </c>
      <c r="I19" s="58" t="s">
        <v>50</v>
      </c>
      <c r="J19" s="59" t="s">
        <v>254</v>
      </c>
      <c r="K19" s="59" t="s">
        <v>256</v>
      </c>
      <c r="L19" s="60">
        <v>190000</v>
      </c>
      <c r="M19" s="61"/>
      <c r="N19" s="68"/>
      <c r="O19" s="61"/>
      <c r="P19" s="61"/>
      <c r="Q19" s="63"/>
      <c r="R19" s="61"/>
      <c r="S19" s="64"/>
      <c r="T19" s="65"/>
      <c r="U19" s="64"/>
      <c r="V19" s="64"/>
      <c r="W19" s="65"/>
      <c r="X19" s="64"/>
      <c r="Y19" s="66"/>
      <c r="Z19" s="67"/>
      <c r="AA19" s="69"/>
      <c r="AB19" s="67"/>
    </row>
    <row r="20" spans="1:28" s="43" customFormat="1" ht="38.25" x14ac:dyDescent="0.2">
      <c r="A20" s="59">
        <v>131009</v>
      </c>
      <c r="B20" s="59"/>
      <c r="C20" s="59">
        <v>9</v>
      </c>
      <c r="D20" s="70" t="s">
        <v>60</v>
      </c>
      <c r="E20" s="70"/>
      <c r="F20" s="70" t="s">
        <v>283</v>
      </c>
      <c r="G20" s="71" t="s">
        <v>74</v>
      </c>
      <c r="H20" s="70" t="s">
        <v>49</v>
      </c>
      <c r="I20" s="59" t="s">
        <v>50</v>
      </c>
      <c r="J20" s="59" t="s">
        <v>254</v>
      </c>
      <c r="K20" s="59" t="s">
        <v>256</v>
      </c>
      <c r="L20" s="60">
        <v>87000</v>
      </c>
      <c r="M20" s="72"/>
      <c r="N20" s="62"/>
      <c r="O20" s="72"/>
      <c r="P20" s="72"/>
      <c r="Q20" s="73"/>
      <c r="R20" s="72"/>
      <c r="S20" s="74"/>
      <c r="T20" s="62"/>
      <c r="U20" s="74"/>
      <c r="V20" s="74"/>
      <c r="W20" s="62"/>
      <c r="X20" s="74"/>
      <c r="Y20" s="75"/>
      <c r="Z20" s="76"/>
      <c r="AA20" s="77"/>
      <c r="AB20" s="77"/>
    </row>
    <row r="21" spans="1:28" ht="89.25" x14ac:dyDescent="0.2">
      <c r="A21" s="99">
        <v>131010</v>
      </c>
      <c r="B21" s="37" t="s">
        <v>305</v>
      </c>
      <c r="C21" s="99">
        <v>10</v>
      </c>
      <c r="D21" s="32" t="s">
        <v>26</v>
      </c>
      <c r="E21" s="32"/>
      <c r="F21" s="35" t="s">
        <v>27</v>
      </c>
      <c r="G21" s="35" t="s">
        <v>75</v>
      </c>
      <c r="H21" s="32" t="s">
        <v>31</v>
      </c>
      <c r="I21" s="99" t="s">
        <v>28</v>
      </c>
      <c r="J21" s="37" t="s">
        <v>257</v>
      </c>
      <c r="K21" s="37" t="s">
        <v>258</v>
      </c>
      <c r="L21" s="30">
        <v>185569</v>
      </c>
      <c r="M21" s="31">
        <v>185569</v>
      </c>
      <c r="N21" s="6">
        <v>185569</v>
      </c>
      <c r="O21" s="31">
        <v>0</v>
      </c>
      <c r="P21" s="31">
        <v>1620</v>
      </c>
      <c r="Q21" s="38">
        <v>4000</v>
      </c>
      <c r="R21" s="31">
        <v>0</v>
      </c>
      <c r="S21" s="3" t="s">
        <v>32</v>
      </c>
      <c r="T21" s="53" t="s">
        <v>61</v>
      </c>
      <c r="U21" s="3" t="s">
        <v>35</v>
      </c>
      <c r="V21" s="3">
        <v>53424</v>
      </c>
      <c r="W21" s="3" t="s">
        <v>33</v>
      </c>
      <c r="X21" s="3" t="s">
        <v>109</v>
      </c>
      <c r="Y21" s="54" t="s">
        <v>34</v>
      </c>
      <c r="Z21" s="55" t="s">
        <v>240</v>
      </c>
      <c r="AA21" s="47" t="s">
        <v>250</v>
      </c>
      <c r="AB21" s="55" t="s">
        <v>280</v>
      </c>
    </row>
    <row r="22" spans="1:28" ht="89.25" x14ac:dyDescent="0.2">
      <c r="A22" s="99">
        <v>131011</v>
      </c>
      <c r="B22" s="37" t="s">
        <v>310</v>
      </c>
      <c r="C22" s="99">
        <v>11</v>
      </c>
      <c r="D22" s="32" t="s">
        <v>26</v>
      </c>
      <c r="E22" s="32"/>
      <c r="F22" s="35" t="s">
        <v>36</v>
      </c>
      <c r="G22" s="35" t="s">
        <v>75</v>
      </c>
      <c r="H22" s="32" t="s">
        <v>31</v>
      </c>
      <c r="I22" s="99" t="s">
        <v>28</v>
      </c>
      <c r="J22" s="37" t="s">
        <v>257</v>
      </c>
      <c r="K22" s="37" t="s">
        <v>258</v>
      </c>
      <c r="L22" s="103">
        <v>148728</v>
      </c>
      <c r="M22" s="31">
        <v>111000</v>
      </c>
      <c r="N22" s="4">
        <f>M22*90%</f>
        <v>99900</v>
      </c>
      <c r="O22" s="104">
        <f>L22-M22</f>
        <v>37728</v>
      </c>
      <c r="P22" s="31">
        <v>1620</v>
      </c>
      <c r="Q22" s="38">
        <v>2500</v>
      </c>
      <c r="R22" s="31">
        <v>0</v>
      </c>
      <c r="S22" s="3" t="s">
        <v>32</v>
      </c>
      <c r="T22" s="53" t="s">
        <v>61</v>
      </c>
      <c r="U22" s="3" t="s">
        <v>35</v>
      </c>
      <c r="V22" s="3">
        <v>53424</v>
      </c>
      <c r="W22" s="3" t="s">
        <v>33</v>
      </c>
      <c r="X22" s="3" t="s">
        <v>109</v>
      </c>
      <c r="Y22" s="54" t="s">
        <v>34</v>
      </c>
      <c r="Z22" s="55" t="s">
        <v>240</v>
      </c>
      <c r="AA22" s="47" t="s">
        <v>250</v>
      </c>
      <c r="AB22" s="55" t="s">
        <v>280</v>
      </c>
    </row>
    <row r="23" spans="1:28" ht="51" x14ac:dyDescent="0.2">
      <c r="A23" s="58">
        <v>131012</v>
      </c>
      <c r="B23" s="59"/>
      <c r="C23" s="58">
        <v>12</v>
      </c>
      <c r="D23" s="56" t="s">
        <v>112</v>
      </c>
      <c r="E23" s="56"/>
      <c r="F23" s="56" t="s">
        <v>113</v>
      </c>
      <c r="G23" s="57" t="s">
        <v>166</v>
      </c>
      <c r="H23" s="56" t="s">
        <v>163</v>
      </c>
      <c r="I23" s="85" t="s">
        <v>167</v>
      </c>
      <c r="J23" s="59" t="s">
        <v>257</v>
      </c>
      <c r="K23" s="59" t="s">
        <v>258</v>
      </c>
      <c r="L23" s="60">
        <v>279828.5</v>
      </c>
      <c r="M23" s="61">
        <v>279278.5</v>
      </c>
      <c r="N23" s="68"/>
      <c r="O23" s="61">
        <v>550</v>
      </c>
      <c r="P23" s="61">
        <v>0</v>
      </c>
      <c r="Q23" s="81" t="s">
        <v>164</v>
      </c>
      <c r="R23" s="61"/>
      <c r="S23" s="65" t="s">
        <v>115</v>
      </c>
      <c r="T23" s="65" t="s">
        <v>116</v>
      </c>
      <c r="U23" s="64" t="s">
        <v>165</v>
      </c>
      <c r="V23" s="64">
        <v>53489</v>
      </c>
      <c r="W23" s="64" t="s">
        <v>114</v>
      </c>
      <c r="X23" s="64" t="s">
        <v>117</v>
      </c>
      <c r="Y23" s="66" t="s">
        <v>118</v>
      </c>
      <c r="Z23" s="67" t="s">
        <v>242</v>
      </c>
      <c r="AA23" s="69" t="s">
        <v>189</v>
      </c>
      <c r="AB23" s="67" t="s">
        <v>246</v>
      </c>
    </row>
    <row r="24" spans="1:28" ht="51" x14ac:dyDescent="0.2">
      <c r="A24" s="58">
        <v>131013</v>
      </c>
      <c r="B24" s="59"/>
      <c r="C24" s="58">
        <v>13</v>
      </c>
      <c r="D24" s="56" t="s">
        <v>112</v>
      </c>
      <c r="E24" s="56"/>
      <c r="F24" s="56" t="s">
        <v>114</v>
      </c>
      <c r="G24" s="57" t="s">
        <v>166</v>
      </c>
      <c r="H24" s="56" t="s">
        <v>162</v>
      </c>
      <c r="I24" s="85" t="s">
        <v>47</v>
      </c>
      <c r="J24" s="59" t="s">
        <v>257</v>
      </c>
      <c r="K24" s="59" t="s">
        <v>258</v>
      </c>
      <c r="L24" s="60">
        <v>80000</v>
      </c>
      <c r="M24" s="61">
        <v>80000</v>
      </c>
      <c r="N24" s="68"/>
      <c r="O24" s="61">
        <v>0</v>
      </c>
      <c r="P24" s="61">
        <v>0</v>
      </c>
      <c r="Q24" s="81" t="s">
        <v>164</v>
      </c>
      <c r="R24" s="61"/>
      <c r="S24" s="65" t="s">
        <v>115</v>
      </c>
      <c r="T24" s="65" t="s">
        <v>116</v>
      </c>
      <c r="U24" s="64" t="s">
        <v>165</v>
      </c>
      <c r="V24" s="64">
        <v>53489</v>
      </c>
      <c r="W24" s="64" t="s">
        <v>114</v>
      </c>
      <c r="X24" s="64" t="s">
        <v>117</v>
      </c>
      <c r="Y24" s="66" t="s">
        <v>118</v>
      </c>
      <c r="Z24" s="67" t="s">
        <v>241</v>
      </c>
      <c r="AA24" s="67" t="s">
        <v>276</v>
      </c>
      <c r="AB24" s="67" t="s">
        <v>277</v>
      </c>
    </row>
    <row r="25" spans="1:28" ht="63.75" x14ac:dyDescent="0.2">
      <c r="A25" s="99">
        <v>131014</v>
      </c>
      <c r="B25" s="37" t="s">
        <v>304</v>
      </c>
      <c r="C25" s="99">
        <v>14</v>
      </c>
      <c r="D25" s="32" t="s">
        <v>55</v>
      </c>
      <c r="E25" s="32"/>
      <c r="F25" s="32" t="s">
        <v>56</v>
      </c>
      <c r="G25" s="35" t="s">
        <v>108</v>
      </c>
      <c r="H25" s="32" t="s">
        <v>297</v>
      </c>
      <c r="I25" s="99" t="s">
        <v>28</v>
      </c>
      <c r="J25" s="37" t="s">
        <v>259</v>
      </c>
      <c r="K25" s="37" t="s">
        <v>258</v>
      </c>
      <c r="L25" s="30">
        <v>182880</v>
      </c>
      <c r="M25" s="104">
        <v>180000</v>
      </c>
      <c r="N25" s="4">
        <f>M25*0.9</f>
        <v>162000</v>
      </c>
      <c r="O25" s="104">
        <f>L25-M25</f>
        <v>2880</v>
      </c>
      <c r="P25" s="31">
        <v>1800</v>
      </c>
      <c r="Q25" s="4">
        <v>2000</v>
      </c>
      <c r="R25" s="31">
        <v>0</v>
      </c>
      <c r="S25" s="3" t="s">
        <v>138</v>
      </c>
      <c r="T25" s="53" t="s">
        <v>62</v>
      </c>
      <c r="U25" s="3" t="s">
        <v>57</v>
      </c>
      <c r="V25" s="3">
        <v>53501</v>
      </c>
      <c r="W25" s="3" t="s">
        <v>58</v>
      </c>
      <c r="X25" s="3" t="s">
        <v>110</v>
      </c>
      <c r="Y25" s="54" t="s">
        <v>59</v>
      </c>
      <c r="Z25" s="55" t="s">
        <v>240</v>
      </c>
      <c r="AA25" s="47" t="s">
        <v>250</v>
      </c>
      <c r="AB25" s="55" t="s">
        <v>296</v>
      </c>
    </row>
    <row r="26" spans="1:28" ht="38.25" x14ac:dyDescent="0.2">
      <c r="A26" s="99">
        <v>131015</v>
      </c>
      <c r="B26" s="37" t="s">
        <v>302</v>
      </c>
      <c r="C26" s="99">
        <v>15</v>
      </c>
      <c r="D26" s="32" t="s">
        <v>55</v>
      </c>
      <c r="E26" s="32"/>
      <c r="F26" s="32" t="s">
        <v>56</v>
      </c>
      <c r="G26" s="35" t="s">
        <v>108</v>
      </c>
      <c r="H26" s="32" t="s">
        <v>295</v>
      </c>
      <c r="I26" s="99" t="s">
        <v>47</v>
      </c>
      <c r="J26" s="37" t="s">
        <v>260</v>
      </c>
      <c r="K26" s="37" t="s">
        <v>256</v>
      </c>
      <c r="L26" s="30">
        <v>170000</v>
      </c>
      <c r="M26" s="31">
        <v>170000</v>
      </c>
      <c r="N26" s="4">
        <f>M26*0.9</f>
        <v>153000</v>
      </c>
      <c r="O26" s="31">
        <v>0</v>
      </c>
      <c r="P26" s="31">
        <v>1700</v>
      </c>
      <c r="Q26" s="4">
        <v>121600</v>
      </c>
      <c r="R26" s="31">
        <v>0</v>
      </c>
      <c r="S26" s="3" t="s">
        <v>138</v>
      </c>
      <c r="T26" s="53" t="s">
        <v>62</v>
      </c>
      <c r="U26" s="3" t="s">
        <v>57</v>
      </c>
      <c r="V26" s="3">
        <v>53501</v>
      </c>
      <c r="W26" s="3" t="s">
        <v>58</v>
      </c>
      <c r="X26" s="3" t="s">
        <v>110</v>
      </c>
      <c r="Y26" s="54" t="s">
        <v>59</v>
      </c>
      <c r="Z26" s="78" t="s">
        <v>243</v>
      </c>
      <c r="AA26" s="55" t="s">
        <v>293</v>
      </c>
      <c r="AB26" s="55" t="s">
        <v>294</v>
      </c>
    </row>
    <row r="27" spans="1:28" ht="55.5" customHeight="1" x14ac:dyDescent="0.2">
      <c r="A27" s="58">
        <v>131016</v>
      </c>
      <c r="B27" s="59"/>
      <c r="C27" s="58">
        <v>16</v>
      </c>
      <c r="D27" s="56" t="s">
        <v>119</v>
      </c>
      <c r="E27" s="56"/>
      <c r="F27" s="56" t="s">
        <v>128</v>
      </c>
      <c r="G27" s="57" t="s">
        <v>140</v>
      </c>
      <c r="H27" s="56" t="s">
        <v>168</v>
      </c>
      <c r="I27" s="58" t="s">
        <v>167</v>
      </c>
      <c r="J27" s="79" t="s">
        <v>258</v>
      </c>
      <c r="K27" s="79" t="s">
        <v>261</v>
      </c>
      <c r="L27" s="60">
        <v>165000</v>
      </c>
      <c r="M27" s="61">
        <v>165000</v>
      </c>
      <c r="N27" s="81"/>
      <c r="O27" s="61">
        <v>0</v>
      </c>
      <c r="P27" s="80" t="s">
        <v>169</v>
      </c>
      <c r="Q27" s="81" t="s">
        <v>169</v>
      </c>
      <c r="R27" s="61">
        <v>0</v>
      </c>
      <c r="S27" s="65" t="s">
        <v>199</v>
      </c>
      <c r="T27" s="65" t="s">
        <v>200</v>
      </c>
      <c r="U27" s="65" t="s">
        <v>139</v>
      </c>
      <c r="V27" s="65">
        <v>53518</v>
      </c>
      <c r="W27" s="65" t="s">
        <v>128</v>
      </c>
      <c r="X27" s="65" t="s">
        <v>201</v>
      </c>
      <c r="Y27" s="66" t="s">
        <v>191</v>
      </c>
      <c r="Z27" s="67" t="s">
        <v>242</v>
      </c>
      <c r="AA27" s="82" t="s">
        <v>251</v>
      </c>
      <c r="AB27" s="82" t="s">
        <v>248</v>
      </c>
    </row>
    <row r="28" spans="1:28" s="5" customFormat="1" ht="51" x14ac:dyDescent="0.2">
      <c r="A28" s="58">
        <v>131017</v>
      </c>
      <c r="B28" s="59"/>
      <c r="C28" s="58">
        <v>17</v>
      </c>
      <c r="D28" s="56" t="s">
        <v>120</v>
      </c>
      <c r="E28" s="56"/>
      <c r="F28" s="56" t="s">
        <v>129</v>
      </c>
      <c r="G28" s="57" t="s">
        <v>141</v>
      </c>
      <c r="H28" s="56" t="s">
        <v>170</v>
      </c>
      <c r="I28" s="58" t="s">
        <v>47</v>
      </c>
      <c r="J28" s="79" t="s">
        <v>254</v>
      </c>
      <c r="K28" s="79" t="s">
        <v>30</v>
      </c>
      <c r="L28" s="60">
        <v>4000</v>
      </c>
      <c r="M28" s="61">
        <v>4000</v>
      </c>
      <c r="N28" s="62"/>
      <c r="O28" s="61">
        <v>0</v>
      </c>
      <c r="P28" s="80">
        <v>0</v>
      </c>
      <c r="Q28" s="81">
        <v>700</v>
      </c>
      <c r="R28" s="61">
        <v>0</v>
      </c>
      <c r="S28" s="65" t="s">
        <v>202</v>
      </c>
      <c r="T28" s="65" t="s">
        <v>172</v>
      </c>
      <c r="U28" s="65" t="s">
        <v>203</v>
      </c>
      <c r="V28" s="65" t="s">
        <v>204</v>
      </c>
      <c r="W28" s="65" t="s">
        <v>205</v>
      </c>
      <c r="X28" s="65" t="s">
        <v>206</v>
      </c>
      <c r="Y28" s="56" t="s">
        <v>207</v>
      </c>
      <c r="Z28" s="82" t="s">
        <v>243</v>
      </c>
      <c r="AA28" s="67" t="s">
        <v>190</v>
      </c>
      <c r="AB28" s="67" t="s">
        <v>245</v>
      </c>
    </row>
    <row r="29" spans="1:28" s="5" customFormat="1" ht="51" x14ac:dyDescent="0.2">
      <c r="A29" s="58">
        <v>131018</v>
      </c>
      <c r="B29" s="59"/>
      <c r="C29" s="58">
        <v>18</v>
      </c>
      <c r="D29" s="56" t="s">
        <v>121</v>
      </c>
      <c r="E29" s="56"/>
      <c r="F29" s="56" t="s">
        <v>130</v>
      </c>
      <c r="G29" s="57" t="s">
        <v>142</v>
      </c>
      <c r="H29" s="56" t="s">
        <v>170</v>
      </c>
      <c r="I29" s="58" t="s">
        <v>47</v>
      </c>
      <c r="J29" s="79" t="s">
        <v>254</v>
      </c>
      <c r="K29" s="79" t="s">
        <v>29</v>
      </c>
      <c r="L29" s="60">
        <v>4600</v>
      </c>
      <c r="M29" s="61">
        <v>4600</v>
      </c>
      <c r="N29" s="62"/>
      <c r="O29" s="61">
        <v>0</v>
      </c>
      <c r="P29" s="80">
        <v>0</v>
      </c>
      <c r="Q29" s="81">
        <v>800</v>
      </c>
      <c r="R29" s="61">
        <v>0</v>
      </c>
      <c r="S29" s="65" t="s">
        <v>208</v>
      </c>
      <c r="T29" s="65" t="s">
        <v>172</v>
      </c>
      <c r="U29" s="65" t="s">
        <v>209</v>
      </c>
      <c r="V29" s="65" t="s">
        <v>210</v>
      </c>
      <c r="W29" s="65" t="s">
        <v>211</v>
      </c>
      <c r="X29" s="65" t="s">
        <v>212</v>
      </c>
      <c r="Y29" s="56" t="s">
        <v>213</v>
      </c>
      <c r="Z29" s="82" t="s">
        <v>243</v>
      </c>
      <c r="AA29" s="67" t="s">
        <v>190</v>
      </c>
      <c r="AB29" s="67" t="s">
        <v>245</v>
      </c>
    </row>
    <row r="30" spans="1:28" ht="38.25" x14ac:dyDescent="0.2">
      <c r="A30" s="99">
        <v>131019</v>
      </c>
      <c r="B30" s="37" t="s">
        <v>320</v>
      </c>
      <c r="C30" s="99">
        <v>19</v>
      </c>
      <c r="D30" s="32" t="s">
        <v>122</v>
      </c>
      <c r="E30" s="51"/>
      <c r="F30" s="32" t="s">
        <v>131</v>
      </c>
      <c r="G30" s="35" t="s">
        <v>143</v>
      </c>
      <c r="H30" s="32" t="s">
        <v>170</v>
      </c>
      <c r="I30" s="99" t="s">
        <v>47</v>
      </c>
      <c r="J30" s="33" t="s">
        <v>257</v>
      </c>
      <c r="K30" s="33" t="s">
        <v>258</v>
      </c>
      <c r="L30" s="30">
        <v>15070</v>
      </c>
      <c r="M30" s="31">
        <v>15000</v>
      </c>
      <c r="N30" s="4">
        <f t="shared" ref="N30:N35" si="3">M30*0.9</f>
        <v>13500</v>
      </c>
      <c r="O30" s="31">
        <f>L30-M30</f>
        <v>70</v>
      </c>
      <c r="P30" s="83">
        <v>0</v>
      </c>
      <c r="Q30" s="4">
        <v>1900</v>
      </c>
      <c r="R30" s="31">
        <v>0</v>
      </c>
      <c r="S30" s="53" t="s">
        <v>214</v>
      </c>
      <c r="T30" s="53" t="s">
        <v>172</v>
      </c>
      <c r="U30" s="53" t="s">
        <v>215</v>
      </c>
      <c r="V30" s="53" t="s">
        <v>210</v>
      </c>
      <c r="W30" s="53" t="s">
        <v>216</v>
      </c>
      <c r="X30" s="53" t="s">
        <v>217</v>
      </c>
      <c r="Y30" s="54" t="s">
        <v>226</v>
      </c>
      <c r="Z30" s="78" t="s">
        <v>243</v>
      </c>
      <c r="AA30" s="47"/>
      <c r="AB30" s="78" t="s">
        <v>244</v>
      </c>
    </row>
    <row r="31" spans="1:28" ht="51" x14ac:dyDescent="0.2">
      <c r="A31" s="99">
        <v>131020</v>
      </c>
      <c r="B31" s="37" t="s">
        <v>321</v>
      </c>
      <c r="C31" s="99">
        <v>20</v>
      </c>
      <c r="D31" s="32" t="s">
        <v>123</v>
      </c>
      <c r="E31" s="32"/>
      <c r="F31" s="32" t="s">
        <v>132</v>
      </c>
      <c r="G31" s="35" t="s">
        <v>144</v>
      </c>
      <c r="H31" s="32" t="s">
        <v>170</v>
      </c>
      <c r="I31" s="99" t="s">
        <v>47</v>
      </c>
      <c r="J31" s="33" t="s">
        <v>254</v>
      </c>
      <c r="K31" s="33" t="s">
        <v>262</v>
      </c>
      <c r="L31" s="30">
        <v>24633</v>
      </c>
      <c r="M31" s="31">
        <v>24500</v>
      </c>
      <c r="N31" s="4">
        <f t="shared" si="3"/>
        <v>22050</v>
      </c>
      <c r="O31" s="31">
        <f>L31-M31</f>
        <v>133</v>
      </c>
      <c r="P31" s="34">
        <v>0</v>
      </c>
      <c r="Q31" s="4">
        <v>3500</v>
      </c>
      <c r="R31" s="31">
        <v>0</v>
      </c>
      <c r="S31" s="53" t="s">
        <v>192</v>
      </c>
      <c r="T31" s="53" t="s">
        <v>172</v>
      </c>
      <c r="U31" s="53" t="s">
        <v>193</v>
      </c>
      <c r="V31" s="53" t="s">
        <v>204</v>
      </c>
      <c r="W31" s="53" t="s">
        <v>220</v>
      </c>
      <c r="X31" s="53" t="s">
        <v>219</v>
      </c>
      <c r="Y31" s="32" t="s">
        <v>218</v>
      </c>
      <c r="Z31" s="78" t="s">
        <v>243</v>
      </c>
      <c r="AA31" s="47"/>
      <c r="AB31" s="78" t="s">
        <v>244</v>
      </c>
    </row>
    <row r="32" spans="1:28" ht="38.25" customHeight="1" x14ac:dyDescent="0.2">
      <c r="A32" s="99">
        <v>131021</v>
      </c>
      <c r="B32" s="37"/>
      <c r="C32" s="99">
        <v>21</v>
      </c>
      <c r="D32" s="32" t="s">
        <v>263</v>
      </c>
      <c r="E32" s="32"/>
      <c r="F32" s="32" t="s">
        <v>134</v>
      </c>
      <c r="G32" s="35" t="s">
        <v>146</v>
      </c>
      <c r="H32" s="32" t="s">
        <v>264</v>
      </c>
      <c r="I32" s="99" t="s">
        <v>47</v>
      </c>
      <c r="J32" s="33" t="s">
        <v>258</v>
      </c>
      <c r="K32" s="33" t="s">
        <v>258</v>
      </c>
      <c r="L32" s="30">
        <v>28066</v>
      </c>
      <c r="M32" s="30">
        <v>27900</v>
      </c>
      <c r="N32" s="4">
        <f t="shared" si="3"/>
        <v>25110</v>
      </c>
      <c r="O32" s="31">
        <f>L32-M32</f>
        <v>166</v>
      </c>
      <c r="P32" s="34">
        <v>0</v>
      </c>
      <c r="Q32" s="4">
        <v>4000</v>
      </c>
      <c r="R32" s="31">
        <v>0</v>
      </c>
      <c r="S32" s="32" t="s">
        <v>265</v>
      </c>
      <c r="T32" s="53" t="s">
        <v>172</v>
      </c>
      <c r="U32" s="53" t="s">
        <v>222</v>
      </c>
      <c r="V32" s="53">
        <v>53518</v>
      </c>
      <c r="W32" s="53" t="s">
        <v>223</v>
      </c>
      <c r="X32" s="53" t="s">
        <v>224</v>
      </c>
      <c r="Y32" s="32" t="s">
        <v>225</v>
      </c>
      <c r="Z32" s="78" t="s">
        <v>243</v>
      </c>
      <c r="AA32" s="55"/>
      <c r="AB32" s="55" t="s">
        <v>274</v>
      </c>
    </row>
    <row r="33" spans="1:28" ht="51" x14ac:dyDescent="0.2">
      <c r="A33" s="99">
        <v>131023</v>
      </c>
      <c r="B33" s="37" t="s">
        <v>322</v>
      </c>
      <c r="C33" s="99">
        <v>23</v>
      </c>
      <c r="D33" s="32" t="s">
        <v>125</v>
      </c>
      <c r="E33" s="32"/>
      <c r="F33" s="32" t="s">
        <v>135</v>
      </c>
      <c r="G33" s="35" t="s">
        <v>147</v>
      </c>
      <c r="H33" s="32" t="s">
        <v>170</v>
      </c>
      <c r="I33" s="99" t="s">
        <v>47</v>
      </c>
      <c r="J33" s="33" t="s">
        <v>270</v>
      </c>
      <c r="K33" s="33" t="s">
        <v>298</v>
      </c>
      <c r="L33" s="30">
        <v>17600</v>
      </c>
      <c r="M33" s="31">
        <v>17600</v>
      </c>
      <c r="N33" s="4">
        <f t="shared" si="3"/>
        <v>15840</v>
      </c>
      <c r="O33" s="31">
        <v>0</v>
      </c>
      <c r="P33" s="34">
        <v>0</v>
      </c>
      <c r="Q33" s="4">
        <v>1700</v>
      </c>
      <c r="R33" s="31">
        <v>0</v>
      </c>
      <c r="S33" s="53" t="s">
        <v>221</v>
      </c>
      <c r="T33" s="53" t="s">
        <v>172</v>
      </c>
      <c r="U33" s="53" t="s">
        <v>222</v>
      </c>
      <c r="V33" s="53">
        <v>53518</v>
      </c>
      <c r="W33" s="53" t="s">
        <v>223</v>
      </c>
      <c r="X33" s="53" t="s">
        <v>224</v>
      </c>
      <c r="Y33" s="32" t="s">
        <v>225</v>
      </c>
      <c r="Z33" s="78" t="s">
        <v>243</v>
      </c>
      <c r="AA33" s="47"/>
      <c r="AB33" s="78" t="s">
        <v>294</v>
      </c>
    </row>
    <row r="34" spans="1:28" ht="51" customHeight="1" x14ac:dyDescent="0.2">
      <c r="A34" s="99">
        <v>131024</v>
      </c>
      <c r="B34" s="37">
        <v>200082</v>
      </c>
      <c r="C34" s="99">
        <v>24</v>
      </c>
      <c r="D34" s="32" t="s">
        <v>126</v>
      </c>
      <c r="E34" s="51"/>
      <c r="F34" s="32" t="s">
        <v>136</v>
      </c>
      <c r="G34" s="35" t="s">
        <v>148</v>
      </c>
      <c r="H34" s="32" t="s">
        <v>171</v>
      </c>
      <c r="I34" s="99" t="s">
        <v>47</v>
      </c>
      <c r="J34" s="33" t="s">
        <v>270</v>
      </c>
      <c r="K34" s="33" t="s">
        <v>256</v>
      </c>
      <c r="L34" s="30">
        <v>43323.58</v>
      </c>
      <c r="M34" s="31">
        <v>43323.58</v>
      </c>
      <c r="N34" s="4">
        <v>37530</v>
      </c>
      <c r="O34" s="31">
        <v>0</v>
      </c>
      <c r="P34" s="34">
        <v>0</v>
      </c>
      <c r="Q34" s="4">
        <v>2500</v>
      </c>
      <c r="R34" s="31">
        <v>0</v>
      </c>
      <c r="S34" s="53" t="s">
        <v>234</v>
      </c>
      <c r="T34" s="53" t="s">
        <v>172</v>
      </c>
      <c r="U34" s="53" t="s">
        <v>232</v>
      </c>
      <c r="V34" s="53" t="s">
        <v>204</v>
      </c>
      <c r="W34" s="53" t="s">
        <v>194</v>
      </c>
      <c r="X34" s="53" t="s">
        <v>195</v>
      </c>
      <c r="Y34" s="32" t="s">
        <v>227</v>
      </c>
      <c r="Z34" s="78" t="s">
        <v>241</v>
      </c>
      <c r="AA34" s="55" t="s">
        <v>252</v>
      </c>
      <c r="AB34" s="55" t="s">
        <v>247</v>
      </c>
    </row>
    <row r="35" spans="1:28" ht="59.25" customHeight="1" x14ac:dyDescent="0.2">
      <c r="A35" s="99">
        <v>131025</v>
      </c>
      <c r="B35" s="37" t="s">
        <v>323</v>
      </c>
      <c r="C35" s="99">
        <v>25</v>
      </c>
      <c r="D35" s="32" t="s">
        <v>124</v>
      </c>
      <c r="E35" s="32"/>
      <c r="F35" s="32" t="s">
        <v>133</v>
      </c>
      <c r="G35" s="35" t="s">
        <v>145</v>
      </c>
      <c r="H35" s="32" t="s">
        <v>170</v>
      </c>
      <c r="I35" s="99" t="s">
        <v>47</v>
      </c>
      <c r="J35" s="33" t="s">
        <v>257</v>
      </c>
      <c r="K35" s="33" t="s">
        <v>258</v>
      </c>
      <c r="L35" s="30">
        <v>23728</v>
      </c>
      <c r="M35" s="31">
        <v>23700</v>
      </c>
      <c r="N35" s="4">
        <f t="shared" si="3"/>
        <v>21330</v>
      </c>
      <c r="O35" s="31">
        <v>0</v>
      </c>
      <c r="P35" s="34">
        <v>0</v>
      </c>
      <c r="Q35" s="4">
        <v>2900</v>
      </c>
      <c r="R35" s="31">
        <v>0</v>
      </c>
      <c r="S35" s="53" t="s">
        <v>235</v>
      </c>
      <c r="T35" s="53" t="s">
        <v>172</v>
      </c>
      <c r="U35" s="53" t="s">
        <v>233</v>
      </c>
      <c r="V35" s="53" t="s">
        <v>204</v>
      </c>
      <c r="W35" s="53" t="s">
        <v>231</v>
      </c>
      <c r="X35" s="53" t="s">
        <v>230</v>
      </c>
      <c r="Y35" s="32" t="s">
        <v>228</v>
      </c>
      <c r="Z35" s="78" t="s">
        <v>243</v>
      </c>
      <c r="AA35" s="47"/>
      <c r="AB35" s="78" t="s">
        <v>244</v>
      </c>
    </row>
    <row r="36" spans="1:28" ht="76.5" customHeight="1" x14ac:dyDescent="0.2">
      <c r="A36" s="58">
        <v>131026</v>
      </c>
      <c r="B36" s="59"/>
      <c r="C36" s="58">
        <v>26</v>
      </c>
      <c r="D36" s="56" t="s">
        <v>127</v>
      </c>
      <c r="E36" s="56"/>
      <c r="F36" s="56" t="s">
        <v>137</v>
      </c>
      <c r="G36" s="57" t="s">
        <v>149</v>
      </c>
      <c r="H36" s="56" t="s">
        <v>184</v>
      </c>
      <c r="I36" s="85" t="s">
        <v>167</v>
      </c>
      <c r="J36" s="79" t="s">
        <v>257</v>
      </c>
      <c r="K36" s="79" t="s">
        <v>258</v>
      </c>
      <c r="L36" s="60">
        <v>45000</v>
      </c>
      <c r="M36" s="61">
        <v>45000</v>
      </c>
      <c r="N36" s="81"/>
      <c r="O36" s="61">
        <v>0</v>
      </c>
      <c r="P36" s="80">
        <v>0</v>
      </c>
      <c r="Q36" s="81">
        <v>3000</v>
      </c>
      <c r="R36" s="61">
        <v>0</v>
      </c>
      <c r="S36" s="65" t="s">
        <v>236</v>
      </c>
      <c r="T36" s="65" t="s">
        <v>172</v>
      </c>
      <c r="U36" s="65" t="s">
        <v>196</v>
      </c>
      <c r="V36" s="65" t="s">
        <v>204</v>
      </c>
      <c r="W36" s="65" t="s">
        <v>237</v>
      </c>
      <c r="X36" s="65" t="s">
        <v>238</v>
      </c>
      <c r="Y36" s="56" t="s">
        <v>229</v>
      </c>
      <c r="Z36" s="67" t="s">
        <v>242</v>
      </c>
      <c r="AA36" s="69" t="s">
        <v>189</v>
      </c>
      <c r="AB36" s="67" t="s">
        <v>246</v>
      </c>
    </row>
    <row r="37" spans="1:28" ht="63.75" x14ac:dyDescent="0.2">
      <c r="A37" s="99">
        <v>131027</v>
      </c>
      <c r="B37" s="37" t="s">
        <v>301</v>
      </c>
      <c r="C37" s="99">
        <v>27</v>
      </c>
      <c r="D37" s="32" t="s">
        <v>37</v>
      </c>
      <c r="E37" s="32"/>
      <c r="F37" s="32" t="s">
        <v>154</v>
      </c>
      <c r="G37" s="35" t="s">
        <v>76</v>
      </c>
      <c r="H37" s="32" t="s">
        <v>38</v>
      </c>
      <c r="I37" s="99" t="s">
        <v>28</v>
      </c>
      <c r="J37" s="37" t="s">
        <v>254</v>
      </c>
      <c r="K37" s="37" t="s">
        <v>268</v>
      </c>
      <c r="L37" s="30">
        <v>364650</v>
      </c>
      <c r="M37" s="112">
        <v>281100</v>
      </c>
      <c r="N37" s="4">
        <f t="shared" ref="N37:N49" si="4">M37*0.9</f>
        <v>252990</v>
      </c>
      <c r="O37" s="31">
        <v>23550</v>
      </c>
      <c r="P37" s="31">
        <v>0</v>
      </c>
      <c r="Q37" s="6" t="s">
        <v>39</v>
      </c>
      <c r="R37" s="31">
        <v>0</v>
      </c>
      <c r="S37" s="3" t="s">
        <v>40</v>
      </c>
      <c r="T37" s="53" t="s">
        <v>63</v>
      </c>
      <c r="U37" s="3" t="s">
        <v>41</v>
      </c>
      <c r="V37" s="53">
        <v>53505</v>
      </c>
      <c r="W37" s="53" t="s">
        <v>42</v>
      </c>
      <c r="X37" s="53" t="s">
        <v>111</v>
      </c>
      <c r="Y37" s="54" t="s">
        <v>43</v>
      </c>
      <c r="Z37" s="55" t="s">
        <v>240</v>
      </c>
      <c r="AA37" s="47" t="s">
        <v>250</v>
      </c>
      <c r="AB37" s="55" t="s">
        <v>296</v>
      </c>
    </row>
    <row r="38" spans="1:28" ht="38.25" x14ac:dyDescent="0.2">
      <c r="A38" s="99">
        <v>131028</v>
      </c>
      <c r="B38" s="37" t="s">
        <v>311</v>
      </c>
      <c r="C38" s="99">
        <v>28</v>
      </c>
      <c r="D38" s="32" t="s">
        <v>44</v>
      </c>
      <c r="E38" s="32"/>
      <c r="F38" s="32" t="s">
        <v>45</v>
      </c>
      <c r="G38" s="35" t="s">
        <v>77</v>
      </c>
      <c r="H38" s="32" t="s">
        <v>46</v>
      </c>
      <c r="I38" s="99" t="s">
        <v>47</v>
      </c>
      <c r="J38" s="37" t="s">
        <v>254</v>
      </c>
      <c r="K38" s="37" t="s">
        <v>268</v>
      </c>
      <c r="L38" s="30">
        <v>50000</v>
      </c>
      <c r="M38" s="31">
        <v>17500</v>
      </c>
      <c r="N38" s="4">
        <f t="shared" si="4"/>
        <v>15750</v>
      </c>
      <c r="O38" s="31">
        <v>0</v>
      </c>
      <c r="P38" s="31">
        <v>0</v>
      </c>
      <c r="Q38" s="6" t="s">
        <v>48</v>
      </c>
      <c r="R38" s="31">
        <v>32500</v>
      </c>
      <c r="S38" s="3" t="s">
        <v>40</v>
      </c>
      <c r="T38" s="53" t="s">
        <v>63</v>
      </c>
      <c r="U38" s="3" t="s">
        <v>41</v>
      </c>
      <c r="V38" s="53">
        <v>53505</v>
      </c>
      <c r="W38" s="53" t="s">
        <v>42</v>
      </c>
      <c r="X38" s="53" t="s">
        <v>111</v>
      </c>
      <c r="Y38" s="54" t="s">
        <v>43</v>
      </c>
      <c r="Z38" s="78" t="s">
        <v>243</v>
      </c>
      <c r="AA38" s="47"/>
      <c r="AB38" s="78" t="s">
        <v>244</v>
      </c>
    </row>
    <row r="39" spans="1:28" ht="38.25" x14ac:dyDescent="0.2">
      <c r="A39" s="99">
        <v>131029</v>
      </c>
      <c r="B39" s="37"/>
      <c r="C39" s="99">
        <v>29</v>
      </c>
      <c r="D39" s="32" t="s">
        <v>98</v>
      </c>
      <c r="E39" s="32"/>
      <c r="F39" s="32" t="s">
        <v>104</v>
      </c>
      <c r="G39" s="35" t="s">
        <v>101</v>
      </c>
      <c r="H39" s="32" t="s">
        <v>300</v>
      </c>
      <c r="I39" s="99" t="s">
        <v>47</v>
      </c>
      <c r="J39" s="37" t="s">
        <v>299</v>
      </c>
      <c r="K39" s="37" t="s">
        <v>299</v>
      </c>
      <c r="L39" s="31">
        <v>267000</v>
      </c>
      <c r="M39" s="31">
        <v>267000</v>
      </c>
      <c r="N39" s="4">
        <f t="shared" si="4"/>
        <v>240300</v>
      </c>
      <c r="O39" s="31">
        <v>0</v>
      </c>
      <c r="P39" s="31">
        <v>0</v>
      </c>
      <c r="Q39" s="38"/>
      <c r="R39" s="31">
        <v>0</v>
      </c>
      <c r="S39" s="39" t="s">
        <v>155</v>
      </c>
      <c r="T39" s="14" t="s">
        <v>156</v>
      </c>
      <c r="U39" s="3" t="s">
        <v>157</v>
      </c>
      <c r="V39" s="14">
        <v>53498</v>
      </c>
      <c r="W39" s="14" t="s">
        <v>105</v>
      </c>
      <c r="X39" s="14" t="s">
        <v>158</v>
      </c>
      <c r="Y39" s="40" t="s">
        <v>159</v>
      </c>
      <c r="Z39" s="78" t="s">
        <v>243</v>
      </c>
      <c r="AA39" s="47"/>
      <c r="AB39" s="78" t="s">
        <v>294</v>
      </c>
    </row>
    <row r="40" spans="1:28" ht="51" x14ac:dyDescent="0.2">
      <c r="A40" s="99">
        <v>131030</v>
      </c>
      <c r="B40" s="37">
        <v>200011</v>
      </c>
      <c r="C40" s="99">
        <v>30</v>
      </c>
      <c r="D40" s="32" t="s">
        <v>99</v>
      </c>
      <c r="E40" s="32"/>
      <c r="F40" s="32" t="s">
        <v>106</v>
      </c>
      <c r="G40" s="35" t="s">
        <v>102</v>
      </c>
      <c r="H40" s="32" t="s">
        <v>185</v>
      </c>
      <c r="I40" s="99" t="s">
        <v>47</v>
      </c>
      <c r="J40" s="37" t="s">
        <v>160</v>
      </c>
      <c r="K40" s="37" t="s">
        <v>161</v>
      </c>
      <c r="L40" s="30">
        <v>128017.14</v>
      </c>
      <c r="M40" s="31">
        <v>72000</v>
      </c>
      <c r="N40" s="4">
        <f t="shared" si="4"/>
        <v>64800</v>
      </c>
      <c r="O40" s="31">
        <v>56017.17</v>
      </c>
      <c r="P40" s="31">
        <v>0</v>
      </c>
      <c r="Q40" s="38">
        <v>500</v>
      </c>
      <c r="R40" s="31">
        <v>0</v>
      </c>
      <c r="S40" s="3" t="s">
        <v>155</v>
      </c>
      <c r="T40" s="53" t="s">
        <v>156</v>
      </c>
      <c r="U40" s="3" t="s">
        <v>157</v>
      </c>
      <c r="V40" s="53">
        <v>53498</v>
      </c>
      <c r="W40" s="53" t="s">
        <v>105</v>
      </c>
      <c r="X40" s="53" t="s">
        <v>158</v>
      </c>
      <c r="Y40" s="54" t="s">
        <v>159</v>
      </c>
      <c r="Z40" s="78" t="s">
        <v>241</v>
      </c>
      <c r="AA40" s="78" t="s">
        <v>253</v>
      </c>
      <c r="AB40" s="78" t="s">
        <v>278</v>
      </c>
    </row>
    <row r="41" spans="1:28" ht="38.25" x14ac:dyDescent="0.2">
      <c r="A41" s="99">
        <v>131031</v>
      </c>
      <c r="B41" s="37" t="s">
        <v>303</v>
      </c>
      <c r="C41" s="99">
        <v>31</v>
      </c>
      <c r="D41" s="32" t="s">
        <v>100</v>
      </c>
      <c r="E41" s="32"/>
      <c r="F41" s="32" t="s">
        <v>107</v>
      </c>
      <c r="G41" s="35" t="s">
        <v>103</v>
      </c>
      <c r="H41" s="32" t="s">
        <v>186</v>
      </c>
      <c r="I41" s="99" t="s">
        <v>47</v>
      </c>
      <c r="J41" s="37" t="s">
        <v>160</v>
      </c>
      <c r="K41" s="37" t="s">
        <v>161</v>
      </c>
      <c r="L41" s="30">
        <v>23000</v>
      </c>
      <c r="M41" s="31">
        <v>19000</v>
      </c>
      <c r="N41" s="4">
        <f t="shared" si="4"/>
        <v>17100</v>
      </c>
      <c r="O41" s="31">
        <v>0</v>
      </c>
      <c r="P41" s="31">
        <v>0</v>
      </c>
      <c r="Q41" s="38">
        <v>780</v>
      </c>
      <c r="R41" s="31">
        <v>4000</v>
      </c>
      <c r="S41" s="3" t="s">
        <v>155</v>
      </c>
      <c r="T41" s="53" t="s">
        <v>156</v>
      </c>
      <c r="U41" s="3" t="s">
        <v>157</v>
      </c>
      <c r="V41" s="53">
        <v>53498</v>
      </c>
      <c r="W41" s="53" t="s">
        <v>105</v>
      </c>
      <c r="X41" s="53" t="s">
        <v>158</v>
      </c>
      <c r="Y41" s="54" t="s">
        <v>159</v>
      </c>
      <c r="Z41" s="78" t="s">
        <v>243</v>
      </c>
      <c r="AA41" s="84"/>
      <c r="AB41" s="78" t="s">
        <v>244</v>
      </c>
    </row>
    <row r="42" spans="1:28" ht="89.25" x14ac:dyDescent="0.2">
      <c r="A42" s="99">
        <v>131032</v>
      </c>
      <c r="B42" s="37" t="s">
        <v>313</v>
      </c>
      <c r="C42" s="99">
        <v>32</v>
      </c>
      <c r="D42" s="32" t="s">
        <v>69</v>
      </c>
      <c r="E42" s="32"/>
      <c r="F42" s="32" t="s">
        <v>153</v>
      </c>
      <c r="G42" s="35" t="s">
        <v>90</v>
      </c>
      <c r="H42" s="32" t="s">
        <v>287</v>
      </c>
      <c r="I42" s="99" t="s">
        <v>28</v>
      </c>
      <c r="J42" s="37" t="s">
        <v>266</v>
      </c>
      <c r="K42" s="37" t="s">
        <v>267</v>
      </c>
      <c r="L42" s="30">
        <v>292458</v>
      </c>
      <c r="M42" s="31">
        <v>247598</v>
      </c>
      <c r="N42" s="4">
        <v>222838</v>
      </c>
      <c r="O42" s="31">
        <v>44860</v>
      </c>
      <c r="P42" s="31">
        <v>0</v>
      </c>
      <c r="Q42" s="38">
        <v>3500</v>
      </c>
      <c r="R42" s="31">
        <v>0</v>
      </c>
      <c r="S42" s="3" t="s">
        <v>150</v>
      </c>
      <c r="T42" s="53" t="s">
        <v>70</v>
      </c>
      <c r="U42" s="3" t="s">
        <v>71</v>
      </c>
      <c r="V42" s="53">
        <v>56651</v>
      </c>
      <c r="W42" s="53" t="s">
        <v>72</v>
      </c>
      <c r="X42" s="53" t="s">
        <v>151</v>
      </c>
      <c r="Y42" s="54" t="s">
        <v>152</v>
      </c>
      <c r="Z42" s="55" t="s">
        <v>240</v>
      </c>
      <c r="AA42" s="47" t="s">
        <v>250</v>
      </c>
      <c r="AB42" s="55" t="s">
        <v>280</v>
      </c>
    </row>
    <row r="43" spans="1:28" s="5" customFormat="1" ht="25.5" x14ac:dyDescent="0.2">
      <c r="A43" s="58">
        <v>131033</v>
      </c>
      <c r="B43" s="59"/>
      <c r="C43" s="58">
        <v>33</v>
      </c>
      <c r="D43" s="56" t="s">
        <v>78</v>
      </c>
      <c r="E43" s="56"/>
      <c r="F43" s="56" t="s">
        <v>91</v>
      </c>
      <c r="G43" s="57" t="s">
        <v>84</v>
      </c>
      <c r="H43" s="56" t="s">
        <v>66</v>
      </c>
      <c r="I43" s="58" t="s">
        <v>47</v>
      </c>
      <c r="J43" s="59" t="s">
        <v>269</v>
      </c>
      <c r="K43" s="59" t="s">
        <v>271</v>
      </c>
      <c r="L43" s="60">
        <v>4400</v>
      </c>
      <c r="M43" s="61"/>
      <c r="N43" s="4"/>
      <c r="O43" s="61"/>
      <c r="P43" s="61"/>
      <c r="Q43" s="63"/>
      <c r="R43" s="61"/>
      <c r="S43" s="64"/>
      <c r="T43" s="65"/>
      <c r="U43" s="64"/>
      <c r="V43" s="65"/>
      <c r="W43" s="65"/>
      <c r="X43" s="65"/>
      <c r="Y43" s="66"/>
      <c r="Z43" s="82"/>
      <c r="AA43" s="82"/>
      <c r="AB43" s="82"/>
    </row>
    <row r="44" spans="1:28" ht="63.75" x14ac:dyDescent="0.2">
      <c r="A44" s="99">
        <v>131033</v>
      </c>
      <c r="B44" s="37"/>
      <c r="C44" s="99">
        <v>33</v>
      </c>
      <c r="D44" s="32" t="s">
        <v>286</v>
      </c>
      <c r="E44" s="32"/>
      <c r="F44" s="32" t="s">
        <v>92</v>
      </c>
      <c r="G44" s="35" t="s">
        <v>90</v>
      </c>
      <c r="H44" s="32" t="s">
        <v>325</v>
      </c>
      <c r="I44" s="99" t="s">
        <v>28</v>
      </c>
      <c r="J44" s="37" t="s">
        <v>273</v>
      </c>
      <c r="K44" s="37" t="s">
        <v>255</v>
      </c>
      <c r="L44" s="30">
        <v>21500</v>
      </c>
      <c r="M44" s="31">
        <v>21500</v>
      </c>
      <c r="N44" s="4">
        <f t="shared" si="4"/>
        <v>19350</v>
      </c>
      <c r="O44" s="31">
        <v>0</v>
      </c>
      <c r="P44" s="31">
        <v>0</v>
      </c>
      <c r="Q44" s="38">
        <v>1000</v>
      </c>
      <c r="R44" s="31">
        <v>0</v>
      </c>
      <c r="S44" s="3" t="s">
        <v>150</v>
      </c>
      <c r="T44" s="53" t="s">
        <v>70</v>
      </c>
      <c r="U44" s="3" t="s">
        <v>71</v>
      </c>
      <c r="V44" s="53">
        <v>56651</v>
      </c>
      <c r="W44" s="53" t="s">
        <v>72</v>
      </c>
      <c r="X44" s="53" t="s">
        <v>151</v>
      </c>
      <c r="Y44" s="54" t="s">
        <v>152</v>
      </c>
      <c r="Z44" s="55" t="s">
        <v>240</v>
      </c>
      <c r="AA44" s="47" t="s">
        <v>250</v>
      </c>
      <c r="AB44" s="55" t="s">
        <v>296</v>
      </c>
    </row>
    <row r="45" spans="1:28" ht="25.5" x14ac:dyDescent="0.2">
      <c r="A45" s="99">
        <v>131034</v>
      </c>
      <c r="B45" s="37" t="s">
        <v>327</v>
      </c>
      <c r="C45" s="99">
        <v>34</v>
      </c>
      <c r="D45" s="32" t="s">
        <v>79</v>
      </c>
      <c r="E45" s="32"/>
      <c r="F45" s="32" t="s">
        <v>92</v>
      </c>
      <c r="G45" s="35" t="s">
        <v>85</v>
      </c>
      <c r="H45" s="32" t="s">
        <v>67</v>
      </c>
      <c r="I45" s="99" t="s">
        <v>47</v>
      </c>
      <c r="J45" s="37" t="s">
        <v>269</v>
      </c>
      <c r="K45" s="37" t="s">
        <v>270</v>
      </c>
      <c r="L45" s="30">
        <v>48000</v>
      </c>
      <c r="M45" s="31">
        <v>48000</v>
      </c>
      <c r="N45" s="4">
        <f t="shared" si="4"/>
        <v>43200</v>
      </c>
      <c r="O45" s="31">
        <v>0</v>
      </c>
      <c r="P45" s="31">
        <v>0</v>
      </c>
      <c r="Q45" s="38">
        <v>9000</v>
      </c>
      <c r="R45" s="31">
        <v>0</v>
      </c>
      <c r="S45" s="3" t="s">
        <v>150</v>
      </c>
      <c r="T45" s="53" t="s">
        <v>70</v>
      </c>
      <c r="U45" s="3" t="s">
        <v>71</v>
      </c>
      <c r="V45" s="53">
        <v>56651</v>
      </c>
      <c r="W45" s="53" t="s">
        <v>72</v>
      </c>
      <c r="X45" s="53" t="s">
        <v>151</v>
      </c>
      <c r="Y45" s="54" t="s">
        <v>152</v>
      </c>
      <c r="Z45" s="78" t="s">
        <v>243</v>
      </c>
      <c r="AA45" s="47"/>
      <c r="AB45" s="78" t="s">
        <v>244</v>
      </c>
    </row>
    <row r="46" spans="1:28" s="5" customFormat="1" ht="25.5" x14ac:dyDescent="0.2">
      <c r="A46" s="58">
        <v>131035</v>
      </c>
      <c r="B46" s="59"/>
      <c r="C46" s="58">
        <v>35</v>
      </c>
      <c r="D46" s="56" t="s">
        <v>80</v>
      </c>
      <c r="E46" s="85"/>
      <c r="F46" s="56" t="s">
        <v>93</v>
      </c>
      <c r="G46" s="57" t="s">
        <v>86</v>
      </c>
      <c r="H46" s="56" t="s">
        <v>198</v>
      </c>
      <c r="I46" s="58" t="s">
        <v>197</v>
      </c>
      <c r="J46" s="59" t="s">
        <v>269</v>
      </c>
      <c r="K46" s="59" t="s">
        <v>270</v>
      </c>
      <c r="L46" s="60">
        <v>28000</v>
      </c>
      <c r="M46" s="61"/>
      <c r="N46" s="81"/>
      <c r="O46" s="61"/>
      <c r="P46" s="61"/>
      <c r="Q46" s="63"/>
      <c r="R46" s="61"/>
      <c r="S46" s="64"/>
      <c r="T46" s="65"/>
      <c r="U46" s="64"/>
      <c r="V46" s="65"/>
      <c r="W46" s="65"/>
      <c r="X46" s="65"/>
      <c r="Y46" s="66"/>
      <c r="Z46" s="82"/>
      <c r="AA46" s="67"/>
      <c r="AB46" s="82"/>
    </row>
    <row r="47" spans="1:28" s="5" customFormat="1" ht="55.5" customHeight="1" x14ac:dyDescent="0.2">
      <c r="A47" s="58">
        <v>131036</v>
      </c>
      <c r="B47" s="59"/>
      <c r="C47" s="58">
        <v>36</v>
      </c>
      <c r="D47" s="56" t="s">
        <v>81</v>
      </c>
      <c r="E47" s="56"/>
      <c r="F47" s="56" t="s">
        <v>94</v>
      </c>
      <c r="G47" s="57" t="s">
        <v>87</v>
      </c>
      <c r="H47" s="56" t="s">
        <v>65</v>
      </c>
      <c r="I47" s="58" t="s">
        <v>97</v>
      </c>
      <c r="J47" s="79" t="s">
        <v>272</v>
      </c>
      <c r="K47" s="59" t="s">
        <v>257</v>
      </c>
      <c r="L47" s="60">
        <v>30300</v>
      </c>
      <c r="M47" s="61"/>
      <c r="N47" s="81"/>
      <c r="O47" s="61"/>
      <c r="P47" s="61"/>
      <c r="Q47" s="63"/>
      <c r="R47" s="61"/>
      <c r="S47" s="64"/>
      <c r="T47" s="65"/>
      <c r="U47" s="64"/>
      <c r="V47" s="65"/>
      <c r="W47" s="65"/>
      <c r="X47" s="65"/>
      <c r="Y47" s="66"/>
      <c r="Z47" s="82"/>
      <c r="AA47" s="69"/>
      <c r="AB47" s="82"/>
    </row>
    <row r="48" spans="1:28" s="5" customFormat="1" ht="25.5" x14ac:dyDescent="0.2">
      <c r="A48" s="58">
        <v>131037</v>
      </c>
      <c r="B48" s="59"/>
      <c r="C48" s="58">
        <v>37</v>
      </c>
      <c r="D48" s="56" t="s">
        <v>82</v>
      </c>
      <c r="E48" s="56"/>
      <c r="F48" s="56" t="s">
        <v>95</v>
      </c>
      <c r="G48" s="57" t="s">
        <v>88</v>
      </c>
      <c r="H48" s="56" t="s">
        <v>68</v>
      </c>
      <c r="I48" s="58" t="s">
        <v>47</v>
      </c>
      <c r="J48" s="59" t="s">
        <v>269</v>
      </c>
      <c r="K48" s="59" t="s">
        <v>270</v>
      </c>
      <c r="L48" s="60">
        <v>29800</v>
      </c>
      <c r="M48" s="61"/>
      <c r="N48" s="81"/>
      <c r="O48" s="61"/>
      <c r="P48" s="61"/>
      <c r="Q48" s="63"/>
      <c r="R48" s="61"/>
      <c r="S48" s="64"/>
      <c r="T48" s="65"/>
      <c r="U48" s="64"/>
      <c r="V48" s="65"/>
      <c r="W48" s="65"/>
      <c r="X48" s="65"/>
      <c r="Y48" s="66"/>
      <c r="Z48" s="82"/>
      <c r="AA48" s="69"/>
      <c r="AB48" s="82"/>
    </row>
    <row r="49" spans="1:28" ht="25.5" x14ac:dyDescent="0.2">
      <c r="A49" s="99">
        <v>131038</v>
      </c>
      <c r="B49" s="37" t="s">
        <v>312</v>
      </c>
      <c r="C49" s="99">
        <v>38</v>
      </c>
      <c r="D49" s="32" t="s">
        <v>83</v>
      </c>
      <c r="E49" s="32"/>
      <c r="F49" s="32" t="s">
        <v>96</v>
      </c>
      <c r="G49" s="35" t="s">
        <v>89</v>
      </c>
      <c r="H49" s="32" t="s">
        <v>67</v>
      </c>
      <c r="I49" s="99" t="s">
        <v>47</v>
      </c>
      <c r="J49" s="37" t="s">
        <v>269</v>
      </c>
      <c r="K49" s="37" t="s">
        <v>270</v>
      </c>
      <c r="L49" s="30">
        <v>100200</v>
      </c>
      <c r="M49" s="31">
        <v>40080</v>
      </c>
      <c r="N49" s="4">
        <f t="shared" si="4"/>
        <v>36072</v>
      </c>
      <c r="O49" s="31">
        <v>0</v>
      </c>
      <c r="P49" s="31">
        <v>0</v>
      </c>
      <c r="Q49" s="38">
        <v>10000</v>
      </c>
      <c r="R49" s="31">
        <v>60120</v>
      </c>
      <c r="S49" s="3" t="s">
        <v>150</v>
      </c>
      <c r="T49" s="53" t="s">
        <v>70</v>
      </c>
      <c r="U49" s="3" t="s">
        <v>71</v>
      </c>
      <c r="V49" s="53">
        <v>56661</v>
      </c>
      <c r="W49" s="53" t="s">
        <v>72</v>
      </c>
      <c r="X49" s="53" t="s">
        <v>151</v>
      </c>
      <c r="Y49" s="54" t="s">
        <v>152</v>
      </c>
      <c r="Z49" s="78" t="s">
        <v>243</v>
      </c>
      <c r="AA49" s="47"/>
      <c r="AB49" s="78" t="s">
        <v>244</v>
      </c>
    </row>
    <row r="50" spans="1:28" ht="38.25" x14ac:dyDescent="0.2">
      <c r="A50" s="58">
        <v>131039</v>
      </c>
      <c r="B50" s="59"/>
      <c r="C50" s="58">
        <v>39</v>
      </c>
      <c r="D50" s="56" t="s">
        <v>100</v>
      </c>
      <c r="E50" s="57"/>
      <c r="F50" s="57" t="s">
        <v>107</v>
      </c>
      <c r="G50" s="57" t="s">
        <v>103</v>
      </c>
      <c r="H50" s="56" t="s">
        <v>316</v>
      </c>
      <c r="I50" s="58" t="s">
        <v>47</v>
      </c>
      <c r="J50" s="90"/>
      <c r="K50" s="90"/>
      <c r="L50" s="81">
        <v>8400</v>
      </c>
      <c r="M50" s="81">
        <v>8400</v>
      </c>
      <c r="N50" s="81"/>
      <c r="O50" s="81">
        <v>0</v>
      </c>
      <c r="P50" s="81">
        <v>0</v>
      </c>
      <c r="Q50" s="91"/>
      <c r="R50" s="61">
        <v>0</v>
      </c>
      <c r="S50" s="85" t="s">
        <v>155</v>
      </c>
      <c r="T50" s="92" t="s">
        <v>156</v>
      </c>
      <c r="U50" s="64" t="s">
        <v>157</v>
      </c>
      <c r="V50" s="92">
        <v>53498</v>
      </c>
      <c r="W50" s="92" t="s">
        <v>105</v>
      </c>
      <c r="X50" s="92" t="s">
        <v>158</v>
      </c>
      <c r="Y50" s="93" t="s">
        <v>159</v>
      </c>
      <c r="Z50" s="94"/>
      <c r="AA50" s="95"/>
      <c r="AB50" s="67" t="s">
        <v>317</v>
      </c>
    </row>
    <row r="51" spans="1:28" ht="51" x14ac:dyDescent="0.2">
      <c r="A51" s="102">
        <v>131040</v>
      </c>
      <c r="B51" s="59"/>
      <c r="C51" s="58">
        <v>40</v>
      </c>
      <c r="D51" s="32" t="s">
        <v>119</v>
      </c>
      <c r="E51" s="32"/>
      <c r="F51" s="32" t="s">
        <v>128</v>
      </c>
      <c r="G51" s="35" t="s">
        <v>140</v>
      </c>
      <c r="H51" s="32" t="s">
        <v>328</v>
      </c>
      <c r="I51" s="102" t="s">
        <v>50</v>
      </c>
      <c r="J51" s="33" t="s">
        <v>329</v>
      </c>
      <c r="K51" s="33" t="s">
        <v>330</v>
      </c>
      <c r="L51" s="30">
        <v>165000</v>
      </c>
      <c r="M51" s="31">
        <v>165000</v>
      </c>
      <c r="N51" s="4">
        <f>M51*0.9</f>
        <v>148500</v>
      </c>
      <c r="O51" s="31">
        <v>0</v>
      </c>
      <c r="P51" s="34" t="s">
        <v>169</v>
      </c>
      <c r="Q51" s="4" t="s">
        <v>169</v>
      </c>
      <c r="R51" s="31">
        <v>0</v>
      </c>
      <c r="S51" s="53" t="s">
        <v>199</v>
      </c>
      <c r="T51" s="53" t="s">
        <v>200</v>
      </c>
      <c r="U51" s="53" t="s">
        <v>139</v>
      </c>
      <c r="V51" s="53">
        <v>53518</v>
      </c>
      <c r="W51" s="53" t="s">
        <v>128</v>
      </c>
      <c r="X51" s="53" t="s">
        <v>201</v>
      </c>
      <c r="Y51" s="54" t="s">
        <v>333</v>
      </c>
      <c r="Z51" s="55" t="s">
        <v>241</v>
      </c>
      <c r="AA51" s="100"/>
      <c r="AB51" s="78" t="s">
        <v>331</v>
      </c>
    </row>
    <row r="52" spans="1:28" ht="51" x14ac:dyDescent="0.2">
      <c r="A52" s="105">
        <v>131041</v>
      </c>
      <c r="B52" s="37"/>
      <c r="C52" s="105">
        <v>41</v>
      </c>
      <c r="D52" s="32" t="s">
        <v>112</v>
      </c>
      <c r="E52" s="32"/>
      <c r="F52" s="32" t="s">
        <v>114</v>
      </c>
      <c r="G52" s="35" t="s">
        <v>166</v>
      </c>
      <c r="H52" s="32" t="s">
        <v>334</v>
      </c>
      <c r="I52" s="51" t="s">
        <v>167</v>
      </c>
      <c r="J52" s="37" t="s">
        <v>335</v>
      </c>
      <c r="K52" s="37" t="s">
        <v>336</v>
      </c>
      <c r="L52" s="30">
        <v>361000</v>
      </c>
      <c r="M52" s="31">
        <v>361000</v>
      </c>
      <c r="N52" s="6">
        <f>M52*0.9</f>
        <v>324900</v>
      </c>
      <c r="O52" s="31">
        <v>0</v>
      </c>
      <c r="P52" s="31">
        <v>0</v>
      </c>
      <c r="Q52" s="4" t="s">
        <v>164</v>
      </c>
      <c r="R52" s="31">
        <v>0</v>
      </c>
      <c r="S52" s="53" t="s">
        <v>115</v>
      </c>
      <c r="T52" s="53" t="s">
        <v>116</v>
      </c>
      <c r="U52" s="3" t="s">
        <v>165</v>
      </c>
      <c r="V52" s="3">
        <v>53489</v>
      </c>
      <c r="W52" s="3" t="s">
        <v>114</v>
      </c>
      <c r="X52" s="3" t="s">
        <v>117</v>
      </c>
      <c r="Y52" s="54" t="s">
        <v>118</v>
      </c>
      <c r="Z52" s="55"/>
      <c r="AA52" s="78"/>
      <c r="AB52" s="78" t="s">
        <v>338</v>
      </c>
    </row>
    <row r="53" spans="1:28" ht="51" x14ac:dyDescent="0.2">
      <c r="A53" s="105">
        <v>131042</v>
      </c>
      <c r="B53" s="37"/>
      <c r="C53" s="105">
        <v>42</v>
      </c>
      <c r="D53" s="32" t="s">
        <v>127</v>
      </c>
      <c r="E53" s="32"/>
      <c r="F53" s="32" t="s">
        <v>137</v>
      </c>
      <c r="G53" s="35" t="s">
        <v>149</v>
      </c>
      <c r="H53" s="32" t="s">
        <v>337</v>
      </c>
      <c r="I53" s="51" t="s">
        <v>47</v>
      </c>
      <c r="J53" s="33" t="s">
        <v>335</v>
      </c>
      <c r="K53" s="33" t="s">
        <v>336</v>
      </c>
      <c r="L53" s="30">
        <v>45000</v>
      </c>
      <c r="M53" s="31">
        <v>45000</v>
      </c>
      <c r="N53" s="4">
        <f t="shared" ref="N53:N54" si="5">M53*0.9</f>
        <v>40500</v>
      </c>
      <c r="O53" s="31">
        <v>0</v>
      </c>
      <c r="P53" s="34">
        <v>0</v>
      </c>
      <c r="Q53" s="4" t="s">
        <v>164</v>
      </c>
      <c r="R53" s="31">
        <v>0</v>
      </c>
      <c r="S53" s="53" t="s">
        <v>236</v>
      </c>
      <c r="T53" s="53" t="s">
        <v>172</v>
      </c>
      <c r="U53" s="53" t="s">
        <v>196</v>
      </c>
      <c r="V53" s="53" t="s">
        <v>204</v>
      </c>
      <c r="W53" s="53" t="s">
        <v>237</v>
      </c>
      <c r="X53" s="53" t="s">
        <v>238</v>
      </c>
      <c r="Y53" s="32" t="s">
        <v>229</v>
      </c>
      <c r="Z53" s="55" t="s">
        <v>241</v>
      </c>
      <c r="AA53" s="78"/>
      <c r="AB53" s="78" t="s">
        <v>339</v>
      </c>
    </row>
    <row r="54" spans="1:28" s="120" customFormat="1" ht="25.5" x14ac:dyDescent="0.2">
      <c r="A54" s="107"/>
      <c r="B54" s="108"/>
      <c r="C54" s="107">
        <v>43</v>
      </c>
      <c r="D54" s="109" t="s">
        <v>37</v>
      </c>
      <c r="E54" s="109"/>
      <c r="F54" s="109" t="s">
        <v>154</v>
      </c>
      <c r="G54" s="110" t="s">
        <v>76</v>
      </c>
      <c r="H54" s="109" t="s">
        <v>340</v>
      </c>
      <c r="I54" s="107" t="s">
        <v>47</v>
      </c>
      <c r="J54" s="108"/>
      <c r="K54" s="108"/>
      <c r="L54" s="111">
        <v>60000</v>
      </c>
      <c r="M54" s="112">
        <v>60000</v>
      </c>
      <c r="N54" s="113">
        <f t="shared" si="5"/>
        <v>54000</v>
      </c>
      <c r="O54" s="112">
        <v>0</v>
      </c>
      <c r="P54" s="112">
        <v>0</v>
      </c>
      <c r="Q54" s="114"/>
      <c r="R54" s="112">
        <v>0</v>
      </c>
      <c r="S54" s="115" t="s">
        <v>40</v>
      </c>
      <c r="T54" s="116" t="s">
        <v>63</v>
      </c>
      <c r="U54" s="115" t="s">
        <v>41</v>
      </c>
      <c r="V54" s="116">
        <v>53505</v>
      </c>
      <c r="W54" s="116" t="s">
        <v>42</v>
      </c>
      <c r="X54" s="116" t="s">
        <v>111</v>
      </c>
      <c r="Y54" s="117" t="s">
        <v>43</v>
      </c>
      <c r="Z54" s="118"/>
      <c r="AA54" s="119"/>
      <c r="AB54" s="119"/>
    </row>
    <row r="55" spans="1:28" ht="23.25" customHeight="1" x14ac:dyDescent="0.2">
      <c r="A55" s="36"/>
      <c r="B55" s="37"/>
      <c r="C55" s="36"/>
      <c r="D55" s="87"/>
      <c r="E55" s="87"/>
      <c r="F55" s="87"/>
      <c r="G55" s="87"/>
      <c r="H55" s="87"/>
      <c r="I55" s="36"/>
      <c r="J55" s="86"/>
      <c r="K55" s="86"/>
      <c r="L55" s="88"/>
      <c r="M55" s="7"/>
      <c r="N55" s="21">
        <f>ROUND(SUM(N12:N54),2)</f>
        <v>3719168</v>
      </c>
      <c r="O55" s="7"/>
      <c r="P55" s="7"/>
      <c r="Q55" s="8"/>
      <c r="R55" s="7"/>
      <c r="S55" s="89"/>
      <c r="T55" s="89"/>
      <c r="U55" s="89"/>
      <c r="V55" s="89"/>
      <c r="W55" s="89"/>
      <c r="X55" s="89"/>
      <c r="Y55" s="35"/>
      <c r="Z55" s="39"/>
      <c r="AA55" s="14" t="str">
        <f>IF(N55&lt;=N56,"FM: Budget eingehalten","FM: Das Budget ist unter Berücksichtigung abzulehnender Maßnahmen auf dieser Liste überschritten. Dies ist nicht zulässig und die Liste entsprechend anpassen/ korrigieren.")</f>
        <v>FM: Budget eingehalten</v>
      </c>
      <c r="AB55" s="47"/>
    </row>
    <row r="56" spans="1:28" ht="24.75" customHeight="1" x14ac:dyDescent="0.2">
      <c r="A56" s="36"/>
      <c r="B56" s="37"/>
      <c r="C56" s="36"/>
      <c r="D56" s="32"/>
      <c r="E56" s="32"/>
      <c r="F56" s="35"/>
      <c r="G56" s="35"/>
      <c r="H56" s="32"/>
      <c r="I56" s="35"/>
      <c r="J56" s="36"/>
      <c r="K56" s="36"/>
      <c r="L56" s="45"/>
      <c r="M56" s="46" t="s">
        <v>275</v>
      </c>
      <c r="N56" s="21">
        <v>3725000</v>
      </c>
      <c r="O56" s="46"/>
      <c r="P56" s="46"/>
      <c r="Q56" s="21"/>
      <c r="R56" s="46"/>
      <c r="S56" s="35"/>
      <c r="T56" s="35"/>
      <c r="U56" s="35"/>
      <c r="V56" s="35"/>
      <c r="W56" s="35"/>
      <c r="X56" s="35"/>
      <c r="Y56" s="32"/>
      <c r="Z56" s="47"/>
      <c r="AA56" s="47"/>
      <c r="AB56" s="47"/>
    </row>
    <row r="57" spans="1:28" x14ac:dyDescent="0.2">
      <c r="A57" s="1"/>
      <c r="B57" s="29"/>
    </row>
    <row r="58" spans="1:28" x14ac:dyDescent="0.2">
      <c r="A58" s="1"/>
      <c r="B58" s="29"/>
    </row>
    <row r="59" spans="1:28" x14ac:dyDescent="0.2">
      <c r="A59" s="1"/>
      <c r="B59" s="29"/>
      <c r="D59"/>
    </row>
    <row r="60" spans="1:28" x14ac:dyDescent="0.2">
      <c r="A60" s="1"/>
      <c r="B60" s="29"/>
      <c r="D60"/>
    </row>
    <row r="61" spans="1:28" x14ac:dyDescent="0.2">
      <c r="A61" s="1"/>
      <c r="B61" s="29"/>
      <c r="D61"/>
    </row>
    <row r="62" spans="1:28" x14ac:dyDescent="0.2">
      <c r="A62" s="1"/>
      <c r="B62" s="29"/>
      <c r="D62"/>
    </row>
    <row r="63" spans="1:28" x14ac:dyDescent="0.2">
      <c r="A63" s="1"/>
      <c r="B63" s="29"/>
      <c r="D63"/>
    </row>
    <row r="64" spans="1:28" x14ac:dyDescent="0.2">
      <c r="A64" s="1"/>
      <c r="B64" s="29"/>
      <c r="D64"/>
    </row>
    <row r="65" spans="1:4" x14ac:dyDescent="0.2">
      <c r="A65" s="1"/>
      <c r="B65" s="29"/>
      <c r="D65"/>
    </row>
    <row r="66" spans="1:4" x14ac:dyDescent="0.2">
      <c r="A66" s="1"/>
      <c r="B66" s="29"/>
      <c r="D66" s="101"/>
    </row>
    <row r="67" spans="1:4" x14ac:dyDescent="0.2">
      <c r="D67"/>
    </row>
    <row r="68" spans="1:4" x14ac:dyDescent="0.2">
      <c r="D68"/>
    </row>
    <row r="69" spans="1:4" x14ac:dyDescent="0.2">
      <c r="D69"/>
    </row>
  </sheetData>
  <mergeCells count="1">
    <mergeCell ref="S8:Y8"/>
  </mergeCells>
  <hyperlinks>
    <hyperlink ref="Y21" r:id="rId1"/>
    <hyperlink ref="Y22" r:id="rId2"/>
    <hyperlink ref="Y37" r:id="rId3"/>
    <hyperlink ref="Y38" r:id="rId4"/>
    <hyperlink ref="Y25" r:id="rId5"/>
    <hyperlink ref="Y42" r:id="rId6"/>
    <hyperlink ref="Y26" r:id="rId7"/>
    <hyperlink ref="Y24" r:id="rId8"/>
    <hyperlink ref="Y23" r:id="rId9"/>
    <hyperlink ref="Y40" r:id="rId10"/>
    <hyperlink ref="Y41" r:id="rId11"/>
    <hyperlink ref="Y12" r:id="rId12"/>
    <hyperlink ref="Y13" r:id="rId13"/>
    <hyperlink ref="Y14" r:id="rId14"/>
    <hyperlink ref="Y15" r:id="rId15"/>
    <hyperlink ref="Y16" r:id="rId16"/>
    <hyperlink ref="Y17" r:id="rId17"/>
    <hyperlink ref="Y27" r:id="rId18"/>
    <hyperlink ref="Y39" r:id="rId19"/>
    <hyperlink ref="Y50" r:id="rId20"/>
    <hyperlink ref="Y51" r:id="rId21" display="arnold.hoffmann@adenau.de,juergen.adriany@adenau.de_x000a_"/>
    <hyperlink ref="Y52" r:id="rId22"/>
    <hyperlink ref="Y54" r:id="rId23"/>
  </hyperlinks>
  <pageMargins left="0.43307086614173229" right="3.937007874015748E-2" top="0.74803149606299213" bottom="0.74803149606299213" header="0.31496062992125984" footer="0.31496062992125984"/>
  <pageSetup paperSize="8" scale="39" fitToHeight="0" orientation="landscape" r:id="rId24"/>
  <headerFooter scaleWithDoc="0" alignWithMargins="0">
    <oddHeader>&amp;C&amp;4&amp;F</oddHeader>
    <oddFooter>&amp;C&amp;4&amp;P von &amp;N</oddFooter>
    <firstHeader>&amp;C&amp;F</firstHeader>
    <firstFooter>&amp;R&amp;P von &amp;N</first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1</vt:lpstr>
      <vt:lpstr>'Tabelle 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2015-11-11T09:27:58Z</dcterms:created>
  <dcterms:modified xsi:type="dcterms:W3CDTF">2019-10-10T07:10:26Z</dcterms:modified>
</cp:coreProperties>
</file>